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20" r:id="rId1"/>
    <sheet name="Интернет л.2" sheetId="18" r:id="rId2"/>
  </sheets>
  <externalReferences>
    <externalReference r:id="rId3"/>
    <externalReference r:id="rId4"/>
    <externalReference r:id="rId5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18" l="1"/>
  <c r="D11" i="20" l="1"/>
  <c r="E10" i="20"/>
  <c r="B10" i="20"/>
  <c r="C9" i="20"/>
  <c r="C10" i="20" s="1"/>
  <c r="D10" i="20" s="1"/>
  <c r="D8" i="20"/>
  <c r="D7" i="20"/>
  <c r="D6" i="20"/>
  <c r="D9" i="20" l="1"/>
  <c r="G5" i="18"/>
  <c r="H5" i="18" l="1"/>
</calcChain>
</file>

<file path=xl/sharedStrings.xml><?xml version="1.0" encoding="utf-8"?>
<sst xmlns="http://schemas.openxmlformats.org/spreadsheetml/2006/main" count="25" uniqueCount="25">
  <si>
    <t>тыс. рублей</t>
  </si>
  <si>
    <t>Вид заимствования</t>
  </si>
  <si>
    <t xml:space="preserve">Прогноз
по госдолгу
на 01.01.2021
</t>
  </si>
  <si>
    <t>Госдолг
на 01.01.2020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</si>
  <si>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</si>
  <si>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</si>
  <si>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</si>
  <si>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</si>
  <si>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</si>
  <si>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</si>
  <si>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</si>
  <si>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</si>
  <si>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</si>
  <si>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</si>
  <si>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</si>
  <si>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</si>
  <si>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Объем государственного долга Нижегородской области в 2020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</si>
  <si>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ИНФОРМАЦИЯ ПО ГОСУДАРСТВЕННОМУ ДОЛГУ НИЖЕГОРОДСКОЙ ОБЛАСТИ НА 01.01.2021 г.</t>
  </si>
  <si>
    <t>Динамика по государственному долгу
 за период с 01.01.20г. по 01.01.21г.</t>
  </si>
  <si>
    <t>Госдолг
на 01.01.2021</t>
  </si>
  <si>
    <t>Объем расходов на обслуживание государственного долга Нижегородской области на 2020 год
(закон Нижегородской области от 19.12.2019 N 165-З "Об областном бюджете на 2020 год и на плановый период 2021 и 2022 годов" (с учетом изменений от 21.12.2020г. №156-З)), тыс. рублей</t>
  </si>
  <si>
    <t>Информация по исполнению лимитов/ограничений по государственному долгу на 01.01.2021 г.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</si>
  <si>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01.01.2021 г. по сравнению с 01.01.2020 г. произошло за счёт: 
-  увеличения объёма основного долга по кредитам коммерческих банков произошло за счёт привлечения кредитов для финансирования дефицита бюджета и погашение долговых обязательств;
-  увеличения объёма федеральных бюджетных кредитов за счет привлечения федерального бюджетного кредита;
-  уменьшения объёма по государственным ценным бумагам за счет погашения части основного долга по облигационному займу 2013г., 2015г., 2016 г., 2017г., 2018 г. выпуска;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</si>
  <si>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59,5*</t>
  </si>
  <si>
    <t>* В соответствии с постановлением Правительства РФ от 21.12.2020 №2191 субъект РФ по итогам исполнения бюджета за 2020 год может превысить установленные  показатели на сумму бюджетных ассигнований, направленных на финансовое обеспечение мероприятий по ликвидации последствий, связанных с коронавирусной инфекцией, а также в пределах суммы снижения по итогам 2020 года налоговых и неналоговых доходов бюджета субъекта РФ по сравнению с 2019 годом.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</si>
</sst>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16" fillId="6" borderId="38" xfId="0" applyNumberFormat="1" applyFont="1" applyFill="1" applyBorder="1"/>
    <xf numFmtId="165" fontId="16" fillId="6" borderId="19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28654967.5</c:v>
                </c:pt>
                <c:pt idx="1">
                  <c:v>41500000</c:v>
                </c:pt>
                <c:pt idx="2">
                  <c:v>15190000</c:v>
                </c:pt>
                <c:pt idx="3">
                  <c:v>184738.15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[2]Приложение№1!$A$3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[2]Приложение№1!$FU$2:$GH$2</c:f>
              <c:strCache>
                <c:ptCount val="14"/>
                <c:pt idx="0">
                  <c:v>01.01.20г.</c:v>
                </c:pt>
                <c:pt idx="1">
                  <c:v>01.02.20г.</c:v>
                </c:pt>
                <c:pt idx="2">
                  <c:v>01.03.20г.</c:v>
                </c:pt>
                <c:pt idx="3">
                  <c:v>01.04.20г.</c:v>
                </c:pt>
                <c:pt idx="4">
                  <c:v>01.05.20г.</c:v>
                </c:pt>
                <c:pt idx="5">
                  <c:v>01.06.20г.</c:v>
                </c:pt>
                <c:pt idx="6">
                  <c:v>01.07.20г.</c:v>
                </c:pt>
                <c:pt idx="7">
                  <c:v>01.08.20г.</c:v>
                </c:pt>
                <c:pt idx="8">
                  <c:v>01.09.20г.</c:v>
                </c:pt>
                <c:pt idx="9">
                  <c:v>01.10.20г.</c:v>
                </c:pt>
                <c:pt idx="10">
                  <c:v>01.11.20г.</c:v>
                </c:pt>
                <c:pt idx="11">
                  <c:v>01.12.20г.</c:v>
                </c:pt>
                <c:pt idx="12">
                  <c:v>01.01.21г.</c:v>
                </c:pt>
                <c:pt idx="13">
                  <c:v>01.01.21г.
(прогноз)</c:v>
                </c:pt>
              </c:strCache>
            </c:strRef>
          </c:cat>
          <c:val>
            <c:numRef>
              <c:f>[2]Приложение№1!$FU$3:$GH$3</c:f>
              <c:numCache>
                <c:formatCode>General</c:formatCode>
                <c:ptCount val="14"/>
                <c:pt idx="0">
                  <c:v>18954967.46305</c:v>
                </c:pt>
                <c:pt idx="1">
                  <c:v>18954967.46305</c:v>
                </c:pt>
                <c:pt idx="2">
                  <c:v>18954967.46305</c:v>
                </c:pt>
                <c:pt idx="3">
                  <c:v>18954967.46305</c:v>
                </c:pt>
                <c:pt idx="4">
                  <c:v>18954967.46305</c:v>
                </c:pt>
                <c:pt idx="5">
                  <c:v>27303300.46305</c:v>
                </c:pt>
                <c:pt idx="6">
                  <c:v>27303300.46305</c:v>
                </c:pt>
                <c:pt idx="7">
                  <c:v>27303300.46305</c:v>
                </c:pt>
                <c:pt idx="8">
                  <c:v>27303300.46305</c:v>
                </c:pt>
                <c:pt idx="9">
                  <c:v>27303300.46305</c:v>
                </c:pt>
                <c:pt idx="10">
                  <c:v>27303300.46305</c:v>
                </c:pt>
                <c:pt idx="11">
                  <c:v>18954967.46305</c:v>
                </c:pt>
                <c:pt idx="12">
                  <c:v>28654967.46305</c:v>
                </c:pt>
                <c:pt idx="13">
                  <c:v>28654967.5</c:v>
                </c:pt>
              </c:numCache>
            </c:numRef>
          </c:val>
        </c:ser>
        <c:ser>
          <c:idx val="1"/>
          <c:order val="1"/>
          <c:tx>
            <c:strRef>
              <c:f>[2]Приложение№1!$A$24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[2]Приложение№1!$FU$2:$GH$2</c:f>
              <c:strCache>
                <c:ptCount val="14"/>
                <c:pt idx="0">
                  <c:v>01.01.20г.</c:v>
                </c:pt>
                <c:pt idx="1">
                  <c:v>01.02.20г.</c:v>
                </c:pt>
                <c:pt idx="2">
                  <c:v>01.03.20г.</c:v>
                </c:pt>
                <c:pt idx="3">
                  <c:v>01.04.20г.</c:v>
                </c:pt>
                <c:pt idx="4">
                  <c:v>01.05.20г.</c:v>
                </c:pt>
                <c:pt idx="5">
                  <c:v>01.06.20г.</c:v>
                </c:pt>
                <c:pt idx="6">
                  <c:v>01.07.20г.</c:v>
                </c:pt>
                <c:pt idx="7">
                  <c:v>01.08.20г.</c:v>
                </c:pt>
                <c:pt idx="8">
                  <c:v>01.09.20г.</c:v>
                </c:pt>
                <c:pt idx="9">
                  <c:v>01.10.20г.</c:v>
                </c:pt>
                <c:pt idx="10">
                  <c:v>01.11.20г.</c:v>
                </c:pt>
                <c:pt idx="11">
                  <c:v>01.12.20г.</c:v>
                </c:pt>
                <c:pt idx="12">
                  <c:v>01.01.21г.</c:v>
                </c:pt>
                <c:pt idx="13">
                  <c:v>01.01.21г.
(прогноз)</c:v>
                </c:pt>
              </c:strCache>
            </c:strRef>
          </c:cat>
          <c:val>
            <c:numRef>
              <c:f>[2]Приложение№1!$FU$24:$GH$24</c:f>
              <c:numCache>
                <c:formatCode>General</c:formatCode>
                <c:ptCount val="14"/>
                <c:pt idx="0">
                  <c:v>45300000</c:v>
                </c:pt>
                <c:pt idx="1">
                  <c:v>45300000</c:v>
                </c:pt>
                <c:pt idx="2">
                  <c:v>45300000</c:v>
                </c:pt>
                <c:pt idx="3">
                  <c:v>45300000</c:v>
                </c:pt>
                <c:pt idx="4">
                  <c:v>42900000</c:v>
                </c:pt>
                <c:pt idx="5">
                  <c:v>40900000</c:v>
                </c:pt>
                <c:pt idx="6">
                  <c:v>40900000</c:v>
                </c:pt>
                <c:pt idx="7">
                  <c:v>39100000</c:v>
                </c:pt>
                <c:pt idx="8">
                  <c:v>34000000</c:v>
                </c:pt>
                <c:pt idx="9">
                  <c:v>34000000</c:v>
                </c:pt>
                <c:pt idx="10">
                  <c:v>31500000</c:v>
                </c:pt>
                <c:pt idx="11">
                  <c:v>41500000</c:v>
                </c:pt>
                <c:pt idx="12">
                  <c:v>41500000</c:v>
                </c:pt>
                <c:pt idx="13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[2]Приложение№1!$A$41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[2]Приложение№1!$FU$2:$GH$2</c:f>
              <c:strCache>
                <c:ptCount val="14"/>
                <c:pt idx="0">
                  <c:v>01.01.20г.</c:v>
                </c:pt>
                <c:pt idx="1">
                  <c:v>01.02.20г.</c:v>
                </c:pt>
                <c:pt idx="2">
                  <c:v>01.03.20г.</c:v>
                </c:pt>
                <c:pt idx="3">
                  <c:v>01.04.20г.</c:v>
                </c:pt>
                <c:pt idx="4">
                  <c:v>01.05.20г.</c:v>
                </c:pt>
                <c:pt idx="5">
                  <c:v>01.06.20г.</c:v>
                </c:pt>
                <c:pt idx="6">
                  <c:v>01.07.20г.</c:v>
                </c:pt>
                <c:pt idx="7">
                  <c:v>01.08.20г.</c:v>
                </c:pt>
                <c:pt idx="8">
                  <c:v>01.09.20г.</c:v>
                </c:pt>
                <c:pt idx="9">
                  <c:v>01.10.20г.</c:v>
                </c:pt>
                <c:pt idx="10">
                  <c:v>01.11.20г.</c:v>
                </c:pt>
                <c:pt idx="11">
                  <c:v>01.12.20г.</c:v>
                </c:pt>
                <c:pt idx="12">
                  <c:v>01.01.21г.</c:v>
                </c:pt>
                <c:pt idx="13">
                  <c:v>01.01.21г.
(прогноз)</c:v>
                </c:pt>
              </c:strCache>
            </c:strRef>
          </c:cat>
          <c:val>
            <c:numRef>
              <c:f>[2]Приложение№1!$FU$41:$GH$41</c:f>
              <c:numCache>
                <c:formatCode>General</c:formatCode>
                <c:ptCount val="14"/>
                <c:pt idx="0">
                  <c:v>186330.02</c:v>
                </c:pt>
                <c:pt idx="1">
                  <c:v>184738.25</c:v>
                </c:pt>
                <c:pt idx="2">
                  <c:v>184738.25</c:v>
                </c:pt>
                <c:pt idx="3">
                  <c:v>184738.25</c:v>
                </c:pt>
                <c:pt idx="4">
                  <c:v>184738.25</c:v>
                </c:pt>
                <c:pt idx="5">
                  <c:v>184738.25</c:v>
                </c:pt>
                <c:pt idx="6">
                  <c:v>184738.25</c:v>
                </c:pt>
                <c:pt idx="7">
                  <c:v>184738.25</c:v>
                </c:pt>
                <c:pt idx="8">
                  <c:v>184738.25</c:v>
                </c:pt>
                <c:pt idx="9">
                  <c:v>184738.25</c:v>
                </c:pt>
                <c:pt idx="10">
                  <c:v>184738.25</c:v>
                </c:pt>
                <c:pt idx="11">
                  <c:v>184738.25</c:v>
                </c:pt>
                <c:pt idx="12">
                  <c:v>184738.25</c:v>
                </c:pt>
                <c:pt idx="13">
                  <c:v>184738.2</c:v>
                </c:pt>
              </c:numCache>
            </c:numRef>
          </c:val>
        </c:ser>
        <c:ser>
          <c:idx val="0"/>
          <c:order val="3"/>
          <c:tx>
            <c:strRef>
              <c:f>[2]Приложение№1!$A$40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[2]Приложение№1!$FU$2:$GH$2</c:f>
              <c:strCache>
                <c:ptCount val="14"/>
                <c:pt idx="0">
                  <c:v>01.01.20г.</c:v>
                </c:pt>
                <c:pt idx="1">
                  <c:v>01.02.20г.</c:v>
                </c:pt>
                <c:pt idx="2">
                  <c:v>01.03.20г.</c:v>
                </c:pt>
                <c:pt idx="3">
                  <c:v>01.04.20г.</c:v>
                </c:pt>
                <c:pt idx="4">
                  <c:v>01.05.20г.</c:v>
                </c:pt>
                <c:pt idx="5">
                  <c:v>01.06.20г.</c:v>
                </c:pt>
                <c:pt idx="6">
                  <c:v>01.07.20г.</c:v>
                </c:pt>
                <c:pt idx="7">
                  <c:v>01.08.20г.</c:v>
                </c:pt>
                <c:pt idx="8">
                  <c:v>01.09.20г.</c:v>
                </c:pt>
                <c:pt idx="9">
                  <c:v>01.10.20г.</c:v>
                </c:pt>
                <c:pt idx="10">
                  <c:v>01.11.20г.</c:v>
                </c:pt>
                <c:pt idx="11">
                  <c:v>01.12.20г.</c:v>
                </c:pt>
                <c:pt idx="12">
                  <c:v>01.01.21г.</c:v>
                </c:pt>
                <c:pt idx="13">
                  <c:v>01.01.21г.
(прогноз)</c:v>
                </c:pt>
              </c:strCache>
            </c:strRef>
          </c:cat>
          <c:val>
            <c:numRef>
              <c:f>[2]Приложение№1!$FU$40:$GH$40</c:f>
              <c:numCache>
                <c:formatCode>General</c:formatCode>
                <c:ptCount val="14"/>
                <c:pt idx="0">
                  <c:v>10291177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10848333</c:v>
                </c:pt>
                <c:pt idx="11">
                  <c:v>2500000</c:v>
                </c:pt>
                <c:pt idx="12">
                  <c:v>15190000</c:v>
                </c:pt>
                <c:pt idx="13">
                  <c:v>16107120.6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24505088"/>
        <c:axId val="124515072"/>
        <c:axId val="0"/>
      </c:bar3DChart>
      <c:catAx>
        <c:axId val="12450508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24515072"/>
        <c:crosses val="autoZero"/>
        <c:auto val="1"/>
        <c:lblAlgn val="ctr"/>
        <c:lblOffset val="100"/>
        <c:noMultiLvlLbl val="0"/>
      </c:catAx>
      <c:valAx>
        <c:axId val="12451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505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6%20&#1054;&#1090;&#1076;&#1077;&#1083;%20&#1079;&#1072;&#1080;&#1084;&#1089;&#1090;&#1074;&#1086;&#1074;&#1072;&#1085;&#1080;&#1081;/&#1043;&#1088;&#1080;&#1096;&#1091;&#1085;&#1100;&#1082;&#1080;&#1085;&#1072;%20&#1045;&#1082;&#1072;&#1090;&#1077;&#1088;&#1080;&#1085;&#1072;%20&#1040;&#1083;&#1077;&#1082;&#1089;&#1072;&#1085;&#1076;&#1088;&#1086;&#1074;&#1085;&#1072;/&#1054;&#1087;&#1077;&#1088;&#1072;&#1090;&#1080;&#1074;&#1082;&#1072;/&#1043;&#1088;&#1072;&#1092;&#1080;&#1082;%20&#1087;&#1083;&#1072;&#1090;&#1077;&#1078;&#1077;&#1081;/2020/01.04.2020/&#1055;&#1083;&#1072;&#1090;&#1077;&#1078;&#1085;&#1099;&#1081;%20&#1082;&#1072;&#1083;&#1077;&#1085;&#1076;&#1072;&#1088;&#1100;%20(&#1075;&#1086;&#1076;&#1086;&#1074;&#1086;&#1081;%20&#1085;&#1086;&#1074;&#1099;&#1081;)_0104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6%20&#1054;&#1090;&#1076;&#1077;&#1083;%20&#1079;&#1072;&#1080;&#1084;&#1089;&#1090;&#1074;&#1086;&#1074;&#1072;&#1085;&#1080;&#1081;/&#1043;&#1088;&#1080;&#1096;&#1091;&#1085;&#1100;&#1082;&#1080;&#1085;&#1072;%20&#1045;&#1082;&#1072;&#1090;&#1077;&#1088;&#1080;&#1085;&#1072;%20&#1040;&#1083;&#1077;&#1082;&#1089;&#1072;&#1085;&#1076;&#1088;&#1086;&#1074;&#1085;&#1072;/&#1054;&#1087;&#1077;&#1088;&#1072;&#1090;&#1080;&#1074;&#1082;&#1072;/&#1043;&#1088;&#1072;&#1092;&#1080;&#1082;%20&#1087;&#1083;&#1072;&#1090;&#1077;&#1078;&#1077;&#1081;/2020/01.01.2021/&#1055;&#1083;&#1072;&#1090;&#1077;&#1078;&#1085;&#1099;&#1081;%20&#1082;&#1072;&#1083;&#1077;&#1085;&#1076;&#1072;&#1088;&#1100;%20(&#1075;&#1086;&#1076;&#1086;&#1074;&#1086;&#1081;%20&#1085;&#1086;&#1074;&#1099;&#1081;)_0101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E27">
            <v>184738250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 xml:space="preserve">Федеральные бюджетные кредиты </v>
          </cell>
        </row>
      </sheetData>
      <sheetData sheetId="8"/>
      <sheetData sheetId="9">
        <row r="2">
          <cell r="FU2" t="str">
            <v>01.01.20г.</v>
          </cell>
          <cell r="FV2" t="str">
            <v>01.02.20г.</v>
          </cell>
          <cell r="FW2" t="str">
            <v>01.03.20г.</v>
          </cell>
          <cell r="FX2" t="str">
            <v>01.04.20г.</v>
          </cell>
          <cell r="FY2" t="str">
            <v>01.05.20г.</v>
          </cell>
          <cell r="FZ2" t="str">
            <v>01.06.20г.</v>
          </cell>
          <cell r="GA2" t="str">
            <v>01.07.20г.</v>
          </cell>
          <cell r="GB2" t="str">
            <v>01.08.20г.</v>
          </cell>
          <cell r="GC2" t="str">
            <v>01.09.20г.</v>
          </cell>
          <cell r="GD2" t="str">
            <v>01.10.20г.</v>
          </cell>
          <cell r="GE2" t="str">
            <v>01.11.20г.</v>
          </cell>
          <cell r="GF2" t="str">
            <v>01.12.20г.</v>
          </cell>
          <cell r="GG2" t="str">
            <v>01.01.21г.</v>
          </cell>
          <cell r="GH2" t="str">
            <v>01.01.21г.
(прогноз)</v>
          </cell>
        </row>
        <row r="3">
          <cell r="A3" t="str">
            <v>Федеральные бюджетные кредиты</v>
          </cell>
          <cell r="FU3">
            <v>18954967.46305</v>
          </cell>
          <cell r="FV3">
            <v>18954967.46305</v>
          </cell>
          <cell r="FW3">
            <v>18954967.46305</v>
          </cell>
          <cell r="FX3">
            <v>18954967.46305</v>
          </cell>
          <cell r="FY3">
            <v>18954967.46305</v>
          </cell>
          <cell r="FZ3">
            <v>27303300.46305</v>
          </cell>
          <cell r="GA3">
            <v>27303300.46305</v>
          </cell>
          <cell r="GB3">
            <v>27303300.46305</v>
          </cell>
          <cell r="GC3">
            <v>27303300.46305</v>
          </cell>
          <cell r="GD3">
            <v>27303300.46305</v>
          </cell>
          <cell r="GE3">
            <v>27303300.46305</v>
          </cell>
          <cell r="GF3">
            <v>18954967.46305</v>
          </cell>
          <cell r="GG3">
            <v>28654967.46305</v>
          </cell>
          <cell r="GH3">
            <v>28654967.5</v>
          </cell>
        </row>
        <row r="24">
          <cell r="A24" t="str">
            <v xml:space="preserve">Государственные ценные бумаги </v>
          </cell>
          <cell r="FU24">
            <v>45300000</v>
          </cell>
          <cell r="FV24">
            <v>45300000</v>
          </cell>
          <cell r="FW24">
            <v>45300000</v>
          </cell>
          <cell r="FX24">
            <v>45300000</v>
          </cell>
          <cell r="FY24">
            <v>42900000</v>
          </cell>
          <cell r="FZ24">
            <v>40900000</v>
          </cell>
          <cell r="GA24">
            <v>40900000</v>
          </cell>
          <cell r="GB24">
            <v>39100000</v>
          </cell>
          <cell r="GC24">
            <v>34000000</v>
          </cell>
          <cell r="GD24">
            <v>34000000</v>
          </cell>
          <cell r="GE24">
            <v>31500000</v>
          </cell>
          <cell r="GF24">
            <v>41500000</v>
          </cell>
          <cell r="GG24">
            <v>41500000</v>
          </cell>
          <cell r="GH24">
            <v>41500000</v>
          </cell>
        </row>
        <row r="40">
          <cell r="A40" t="str">
            <v>Кредиты коммерческих банков</v>
          </cell>
          <cell r="FU40">
            <v>10291177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10848333</v>
          </cell>
          <cell r="GF40">
            <v>2500000</v>
          </cell>
          <cell r="GG40">
            <v>15190000</v>
          </cell>
          <cell r="GH40">
            <v>16107120.6</v>
          </cell>
        </row>
        <row r="41">
          <cell r="A41" t="str">
            <v>Государственные гарантии</v>
          </cell>
          <cell r="FU41">
            <v>186330.02</v>
          </cell>
          <cell r="FV41">
            <v>184738.25</v>
          </cell>
          <cell r="FW41">
            <v>184738.25</v>
          </cell>
          <cell r="FX41">
            <v>184738.25</v>
          </cell>
          <cell r="FY41">
            <v>184738.25</v>
          </cell>
          <cell r="FZ41">
            <v>184738.25</v>
          </cell>
          <cell r="GA41">
            <v>184738.25</v>
          </cell>
          <cell r="GB41">
            <v>184738.25</v>
          </cell>
          <cell r="GC41">
            <v>184738.25</v>
          </cell>
          <cell r="GD41">
            <v>184738.25</v>
          </cell>
          <cell r="GE41">
            <v>184738.25</v>
          </cell>
          <cell r="GF41">
            <v>184738.25</v>
          </cell>
          <cell r="GG41">
            <v>184738.25</v>
          </cell>
          <cell r="GH41">
            <v>184738.2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 xml:space="preserve">Федеральные бюджетные кредиты </v>
          </cell>
        </row>
        <row r="10">
          <cell r="C10">
            <v>85529705.650000006</v>
          </cell>
        </row>
      </sheetData>
      <sheetData sheetId="8"/>
      <sheetData sheetId="9">
        <row r="2">
          <cell r="FI2" t="str">
            <v>01.01.19г.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B86" sqref="B86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8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1"/>
    </row>
    <row r="2" spans="1:12" ht="69" customHeight="1" thickBot="1" x14ac:dyDescent="0.35">
      <c r="A2" s="60" t="s">
        <v>0</v>
      </c>
      <c r="B2" s="60"/>
      <c r="C2" s="60"/>
      <c r="D2" s="60"/>
      <c r="E2" s="60"/>
      <c r="F2" s="53"/>
      <c r="G2" s="53"/>
      <c r="H2" s="53"/>
      <c r="I2" s="53"/>
      <c r="J2" s="53"/>
      <c r="K2" s="1"/>
      <c r="L2" s="1"/>
    </row>
    <row r="3" spans="1:12" ht="70.5" customHeight="1" thickBot="1" x14ac:dyDescent="0.3">
      <c r="A3" s="61" t="s">
        <v>1</v>
      </c>
      <c r="B3" s="64" t="s">
        <v>18</v>
      </c>
      <c r="C3" s="65"/>
      <c r="D3" s="66"/>
      <c r="E3" s="67" t="s">
        <v>2</v>
      </c>
      <c r="F3" s="2"/>
    </row>
    <row r="4" spans="1:12" ht="12.75" customHeight="1" x14ac:dyDescent="0.2">
      <c r="A4" s="62"/>
      <c r="B4" s="70" t="s">
        <v>3</v>
      </c>
      <c r="C4" s="70" t="s">
        <v>19</v>
      </c>
      <c r="D4" s="72" t="s">
        <v>4</v>
      </c>
      <c r="E4" s="68"/>
      <c r="F4" s="74"/>
      <c r="G4" s="50"/>
    </row>
    <row r="5" spans="1:12" ht="91.5" customHeight="1" thickBot="1" x14ac:dyDescent="0.25">
      <c r="A5" s="63"/>
      <c r="B5" s="71"/>
      <c r="C5" s="71"/>
      <c r="D5" s="73"/>
      <c r="E5" s="69"/>
      <c r="F5" s="75"/>
      <c r="G5" s="50"/>
    </row>
    <row r="6" spans="1:12" s="9" customFormat="1" ht="90" customHeight="1" x14ac:dyDescent="0.35">
      <c r="A6" s="3" t="s">
        <v>5</v>
      </c>
      <c r="B6" s="4">
        <v>18954967.5</v>
      </c>
      <c r="C6" s="4">
        <v>28654967.5</v>
      </c>
      <c r="D6" s="5">
        <f>C6-B6</f>
        <v>9700000</v>
      </c>
      <c r="E6" s="6">
        <v>28654967.5</v>
      </c>
      <c r="F6" s="7"/>
      <c r="G6" s="8"/>
    </row>
    <row r="7" spans="1:12" ht="90" customHeight="1" x14ac:dyDescent="0.35">
      <c r="A7" s="10" t="s">
        <v>6</v>
      </c>
      <c r="B7" s="11">
        <v>45300000</v>
      </c>
      <c r="C7" s="11">
        <v>41500000</v>
      </c>
      <c r="D7" s="5">
        <f>C7-B7</f>
        <v>-3800000</v>
      </c>
      <c r="E7" s="12">
        <v>41500000</v>
      </c>
      <c r="F7" s="13"/>
      <c r="G7" s="14"/>
      <c r="K7" s="9"/>
    </row>
    <row r="8" spans="1:12" ht="90" customHeight="1" x14ac:dyDescent="0.35">
      <c r="A8" s="15" t="s">
        <v>7</v>
      </c>
      <c r="B8" s="11">
        <v>10291177</v>
      </c>
      <c r="C8" s="11">
        <v>15190000</v>
      </c>
      <c r="D8" s="5">
        <f>C8-B8</f>
        <v>4898823</v>
      </c>
      <c r="E8" s="12">
        <v>16107120.6</v>
      </c>
      <c r="F8" s="13"/>
      <c r="G8" s="14"/>
      <c r="K8" s="9"/>
    </row>
    <row r="9" spans="1:12" ht="96" customHeight="1" thickBot="1" x14ac:dyDescent="0.4">
      <c r="A9" s="16" t="s">
        <v>8</v>
      </c>
      <c r="B9" s="17">
        <v>186330</v>
      </c>
      <c r="C9" s="17">
        <f>'[1]Ставки и дюрация'!E27/1000-0.1</f>
        <v>184738.15</v>
      </c>
      <c r="D9" s="18">
        <f>C9-B9+0.1</f>
        <v>-1591.7500000000059</v>
      </c>
      <c r="E9" s="19">
        <v>184738.2</v>
      </c>
      <c r="F9" s="20"/>
      <c r="G9" s="14"/>
      <c r="H9" s="76"/>
      <c r="I9" s="76"/>
      <c r="J9" s="21"/>
      <c r="K9" s="9"/>
      <c r="L9" s="22"/>
    </row>
    <row r="10" spans="1:12" s="29" customFormat="1" ht="90" customHeight="1" thickBot="1" x14ac:dyDescent="0.25">
      <c r="A10" s="23" t="s">
        <v>9</v>
      </c>
      <c r="B10" s="24">
        <f>SUM(B6:B9)</f>
        <v>74732474.5</v>
      </c>
      <c r="C10" s="24">
        <f>SUM(C6:C9)</f>
        <v>85529705.650000006</v>
      </c>
      <c r="D10" s="25">
        <f>C10-B10</f>
        <v>10797231.150000006</v>
      </c>
      <c r="E10" s="26">
        <f>SUM(E6:E9)</f>
        <v>86446826.299999997</v>
      </c>
      <c r="F10" s="27"/>
      <c r="G10" s="14"/>
      <c r="H10" s="77"/>
      <c r="I10" s="77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1"/>
      <c r="I11" s="51"/>
      <c r="J11" s="28"/>
      <c r="K11" s="28"/>
      <c r="L11" s="28"/>
    </row>
    <row r="12" spans="1:12" s="29" customFormat="1" ht="196.5" customHeight="1" x14ac:dyDescent="0.2">
      <c r="A12" s="78" t="s">
        <v>22</v>
      </c>
      <c r="B12" s="78"/>
      <c r="C12" s="78"/>
      <c r="D12" s="78"/>
      <c r="E12" s="78"/>
      <c r="F12" s="78"/>
      <c r="G12" s="78"/>
      <c r="H12" s="78"/>
      <c r="I12" s="78"/>
      <c r="J12" s="78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1"/>
      <c r="I13" s="51"/>
      <c r="J13" s="28"/>
      <c r="K13" s="28"/>
      <c r="L13" s="28"/>
    </row>
    <row r="14" spans="1:12" s="34" customFormat="1" ht="0.75" hidden="1" customHeight="1" x14ac:dyDescent="0.3">
      <c r="A14" s="79"/>
      <c r="B14" s="80"/>
      <c r="C14" s="80"/>
      <c r="D14" s="80"/>
      <c r="E14" s="80"/>
      <c r="F14" s="80"/>
      <c r="G14" s="80"/>
      <c r="H14" s="80"/>
    </row>
    <row r="15" spans="1:12" s="34" customFormat="1" ht="37.5" customHeight="1" x14ac:dyDescent="0.2">
      <c r="A15" s="81" t="s">
        <v>10</v>
      </c>
      <c r="B15" s="81"/>
      <c r="C15" s="81"/>
      <c r="D15" s="81"/>
      <c r="E15" s="81"/>
      <c r="F15" s="81"/>
      <c r="G15" s="81"/>
      <c r="H15" s="81"/>
      <c r="I15" s="81"/>
    </row>
    <row r="16" spans="1:12" s="35" customFormat="1" ht="48.75" customHeight="1" x14ac:dyDescent="0.2">
      <c r="A16" s="57"/>
      <c r="B16" s="57"/>
      <c r="C16" s="57"/>
      <c r="D16" s="57"/>
      <c r="E16" s="57"/>
      <c r="F16" s="57"/>
      <c r="G16" s="52"/>
      <c r="H16" s="52"/>
    </row>
    <row r="17" spans="1:10" s="35" customFormat="1" ht="49.5" customHeight="1" x14ac:dyDescent="0.25">
      <c r="A17" s="56"/>
      <c r="B17" s="56"/>
      <c r="C17" s="56"/>
      <c r="D17" s="56"/>
      <c r="E17" s="56"/>
      <c r="F17" s="56"/>
      <c r="G17" s="36"/>
      <c r="H17" s="36"/>
    </row>
    <row r="18" spans="1:10" s="35" customFormat="1" ht="49.5" customHeight="1" x14ac:dyDescent="0.25">
      <c r="A18" s="56"/>
      <c r="B18" s="56"/>
      <c r="C18" s="56"/>
      <c r="D18" s="56"/>
      <c r="E18" s="56"/>
      <c r="F18" s="56"/>
      <c r="G18" s="36"/>
      <c r="H18" s="36"/>
    </row>
    <row r="19" spans="1:10" s="35" customFormat="1" ht="49.5" customHeight="1" x14ac:dyDescent="0.25">
      <c r="A19" s="56"/>
      <c r="B19" s="56"/>
      <c r="C19" s="56"/>
      <c r="D19" s="56"/>
      <c r="E19" s="56"/>
      <c r="F19" s="56"/>
      <c r="G19" s="37"/>
      <c r="H19" s="37"/>
    </row>
    <row r="20" spans="1:10" s="35" customFormat="1" ht="49.5" hidden="1" customHeight="1" x14ac:dyDescent="0.25">
      <c r="A20" s="56"/>
      <c r="B20" s="56"/>
      <c r="C20" s="56"/>
      <c r="D20" s="56"/>
      <c r="E20" s="56"/>
      <c r="F20" s="49"/>
      <c r="G20" s="36"/>
      <c r="H20" s="36"/>
    </row>
    <row r="21" spans="1:10" s="35" customFormat="1" ht="49.5" customHeight="1" x14ac:dyDescent="0.25">
      <c r="A21" s="56"/>
      <c r="B21" s="56"/>
      <c r="C21" s="56"/>
      <c r="D21" s="56"/>
      <c r="E21" s="56"/>
      <c r="F21" s="56"/>
      <c r="G21" s="37"/>
      <c r="H21" s="37"/>
      <c r="I21" s="38"/>
      <c r="J21" s="38"/>
    </row>
    <row r="22" spans="1:10" hidden="1" x14ac:dyDescent="0.2">
      <c r="A22" s="50"/>
      <c r="B22" s="50"/>
      <c r="C22" s="50"/>
      <c r="D22" s="50"/>
      <c r="E22" s="50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2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="70" zoomScaleNormal="70" zoomScaleSheetLayoutView="70" workbookViewId="0">
      <selection activeCell="A9" sqref="A9:H12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6" t="s">
        <v>21</v>
      </c>
      <c r="B2" s="87"/>
      <c r="C2" s="87"/>
      <c r="D2" s="87"/>
      <c r="E2" s="87"/>
      <c r="F2" s="87"/>
      <c r="G2" s="87"/>
      <c r="H2" s="87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8" t="s">
        <v>11</v>
      </c>
      <c r="B4" s="89"/>
      <c r="C4" s="89"/>
      <c r="D4" s="89"/>
      <c r="E4" s="89"/>
      <c r="F4" s="90"/>
      <c r="G4" s="44" t="s">
        <v>12</v>
      </c>
      <c r="H4" s="44" t="s">
        <v>13</v>
      </c>
    </row>
    <row r="5" spans="1:8" ht="80.25" customHeight="1" x14ac:dyDescent="0.2">
      <c r="A5" s="91" t="s">
        <v>16</v>
      </c>
      <c r="B5" s="92"/>
      <c r="C5" s="92"/>
      <c r="D5" s="92"/>
      <c r="E5" s="92"/>
      <c r="F5" s="92"/>
      <c r="G5" s="45">
        <f>140860214.6*75%</f>
        <v>105645160.94999999</v>
      </c>
      <c r="H5" s="46">
        <f>'[3]Интернет л.1'!$C$10</f>
        <v>85529705.650000006</v>
      </c>
    </row>
    <row r="6" spans="1:8" ht="80.25" customHeight="1" x14ac:dyDescent="0.2">
      <c r="A6" s="93" t="s">
        <v>20</v>
      </c>
      <c r="B6" s="94"/>
      <c r="C6" s="94"/>
      <c r="D6" s="94"/>
      <c r="E6" s="94"/>
      <c r="F6" s="95"/>
      <c r="G6" s="45">
        <v>3957649.5</v>
      </c>
      <c r="H6" s="46">
        <v>3706902.9</v>
      </c>
    </row>
    <row r="7" spans="1:8" ht="80.25" customHeight="1" x14ac:dyDescent="0.2">
      <c r="A7" s="93" t="s">
        <v>14</v>
      </c>
      <c r="B7" s="94"/>
      <c r="C7" s="94"/>
      <c r="D7" s="94"/>
      <c r="E7" s="94"/>
      <c r="F7" s="95"/>
      <c r="G7" s="48">
        <v>58</v>
      </c>
      <c r="H7" s="55" t="s">
        <v>23</v>
      </c>
    </row>
    <row r="8" spans="1:8" ht="80.25" customHeight="1" thickBot="1" x14ac:dyDescent="0.25">
      <c r="A8" s="84" t="s">
        <v>15</v>
      </c>
      <c r="B8" s="85"/>
      <c r="C8" s="85"/>
      <c r="D8" s="85"/>
      <c r="E8" s="85"/>
      <c r="F8" s="85"/>
      <c r="G8" s="47">
        <v>45</v>
      </c>
      <c r="H8" s="54">
        <f>('Интернет л.1'!C8+'Интернет л.1'!C7)/143772236.2*100</f>
        <v>39.430422380812914</v>
      </c>
    </row>
    <row r="9" spans="1:8" ht="18" customHeight="1" x14ac:dyDescent="0.2">
      <c r="A9" s="82" t="s">
        <v>24</v>
      </c>
      <c r="B9" s="82"/>
      <c r="C9" s="82"/>
      <c r="D9" s="82"/>
      <c r="E9" s="82"/>
      <c r="F9" s="82"/>
      <c r="G9" s="82"/>
      <c r="H9" s="82"/>
    </row>
    <row r="10" spans="1:8" x14ac:dyDescent="0.2">
      <c r="A10" s="83"/>
      <c r="B10" s="83"/>
      <c r="C10" s="83"/>
      <c r="D10" s="83"/>
      <c r="E10" s="83"/>
      <c r="F10" s="83"/>
      <c r="G10" s="83"/>
      <c r="H10" s="83"/>
    </row>
    <row r="11" spans="1:8" x14ac:dyDescent="0.2">
      <c r="A11" s="83"/>
      <c r="B11" s="83"/>
      <c r="C11" s="83"/>
      <c r="D11" s="83"/>
      <c r="E11" s="83"/>
      <c r="F11" s="83"/>
      <c r="G11" s="83"/>
      <c r="H11" s="83"/>
    </row>
    <row r="12" spans="1:8" ht="15.75" customHeight="1" x14ac:dyDescent="0.2">
      <c r="A12" s="83"/>
      <c r="B12" s="83"/>
      <c r="C12" s="83"/>
      <c r="D12" s="83"/>
      <c r="E12" s="83"/>
      <c r="F12" s="83"/>
      <c r="G12" s="83"/>
      <c r="H12" s="83"/>
    </row>
  </sheetData>
  <mergeCells count="7">
    <mergeCell ref="A9:H12"/>
    <mergeCell ref="A8:F8"/>
    <mergeCell ref="A2:H2"/>
    <mergeCell ref="A4:F4"/>
    <mergeCell ref="A5:F5"/>
    <mergeCell ref="A6:F6"/>
    <mergeCell ref="A7:F7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2021-01-15T09:40:37Z</cp:lastPrinted>
  <dcterms:created xsi:type="dcterms:W3CDTF">2020-06-01T14:26:48Z</dcterms:created>
  <dcterms:modified xsi:type="dcterms:W3CDTF">2021-01-15T10:43:41Z</dcterms:modified>
</cp:coreProperties>
</file>