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59" r:id="rId1"/>
    <sheet name="Интернет л.2" sheetId="60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G5" i="60" l="1"/>
  <c r="H8" i="60" l="1"/>
  <c r="H5" i="60"/>
  <c r="H7" i="60" s="1"/>
  <c r="D11" i="59"/>
  <c r="E10" i="59"/>
  <c r="B10" i="59"/>
  <c r="C9" i="59"/>
  <c r="D9" i="59" s="1"/>
  <c r="C8" i="59"/>
  <c r="D8" i="59" s="1"/>
  <c r="C7" i="59"/>
  <c r="D7" i="59" s="1"/>
  <c r="C6" i="59"/>
  <c r="C10" i="59" s="1"/>
  <c r="D10" i="59" s="1"/>
  <c r="D6" i="59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<sst xmlns="http://schemas.openxmlformats.org/spreadsheetml/2006/main" count="24" uniqueCount="24">
  <si>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</si>
  <si>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</si>
  <si>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</si>
  <si>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</si>
  <si>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</si>
  <si>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</si>
  <si>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</si>
  <si>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</si>
  <si>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</si>
  <si>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</si>
  <si>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</si>
  <si>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</si>
  <si>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</si>
  <si>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</si>
  <si>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</si>
  <si>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</si>
  <si>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</si>
  <si>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</si>
  <si>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Объем расходов на обслуживание государственного долга Нижегородской области на 2022 год
(закон Нижегородской области 23.12.2021 №151-З (в ред. от 04.05.2022 №42-З), тыс. рублей</t>
  </si>
  <si>
    <t>Информация по исполнению лимитов/ограничений по государственному долгу на 01.07.2022 г.</t>
  </si>
  <si>
    <t>Динамика по государственному долгу
 за период с 01.01.22 г. по 01.07.22 г.</t>
  </si>
  <si>
    <t>ИНФОРМАЦИЯ ПО ГОСУДАРСТВЕННОМУ ДОЛГУ НИЖЕГОРОДСКОЙ ОБЛАСТИ НА 01.07.2022 г.</t>
  </si>
  <si>
    <t>Госдолг
на 01.07.2022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</si>
  <si>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01.07.2022 г. по сравнению с 01.01.2022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 уменьшения объема по государственным ценным бумагам за счет погашения части основного долга по облигационному займу 2017, 2018 гг.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</si>
</sst>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55743267.513050005</c:v>
                </c:pt>
                <c:pt idx="1">
                  <c:v>46400000</c:v>
                </c:pt>
                <c:pt idx="2">
                  <c:v>0</c:v>
                </c:pt>
                <c:pt idx="3">
                  <c:v>138270.96400000001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[1]Приложение№1!$GS$2:$GZ$2</c:f>
              <c:strCache>
                <c:ptCount val="8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01.01.23г.
(прогноз)</c:v>
                </c:pt>
              </c:strCache>
            </c:strRef>
          </c:cat>
          <c:val>
            <c:numRef>
              <c:f>[1]Приложение№1!$GS$3:$GZ$3</c:f>
              <c:numCache>
                <c:formatCode>General</c:formatCode>
                <c:ptCount val="8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74199281.900000006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[1]Приложение№1!$GS$2:$GZ$2</c:f>
              <c:strCache>
                <c:ptCount val="8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01.01.23г.
(прогноз)</c:v>
                </c:pt>
              </c:strCache>
            </c:strRef>
          </c:cat>
          <c:val>
            <c:numRef>
              <c:f>[1]Приложение№1!$GS$24:$GZ$24</c:f>
              <c:numCache>
                <c:formatCode>General</c:formatCode>
                <c:ptCount val="8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[1]Приложение№1!$GS$2:$GZ$2</c:f>
              <c:strCache>
                <c:ptCount val="8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01.01.23г.
(прогноз)</c:v>
                </c:pt>
              </c:strCache>
            </c:strRef>
          </c:cat>
          <c:val>
            <c:numRef>
              <c:f>[1]Приложение№1!$GS$41:$GZ$41</c:f>
              <c:numCache>
                <c:formatCode>General</c:formatCode>
                <c:ptCount val="8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265278.09999999998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[1]Приложение№1!$GS$2:$GZ$2</c:f>
              <c:strCache>
                <c:ptCount val="8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01.01.23г.
(прогноз)</c:v>
                </c:pt>
              </c:strCache>
            </c:strRef>
          </c:cat>
          <c:val>
            <c:numRef>
              <c:f>[1]Приложение№1!$GS$40:$GZ$40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3438072.1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10403968"/>
        <c:axId val="110405504"/>
        <c:axId val="0"/>
      </c:bar3DChart>
      <c:catAx>
        <c:axId val="11040396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10405504"/>
        <c:crosses val="autoZero"/>
        <c:auto val="1"/>
        <c:lblAlgn val="ctr"/>
        <c:lblOffset val="100"/>
        <c:noMultiLvlLbl val="0"/>
      </c:catAx>
      <c:valAx>
        <c:axId val="11040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0403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138270964</v>
          </cell>
        </row>
      </sheetData>
      <sheetData sheetId="6">
        <row r="9">
          <cell r="E9">
            <v>55743267513.050003</v>
          </cell>
        </row>
        <row r="21">
          <cell r="E21">
            <v>46400000000</v>
          </cell>
        </row>
        <row r="30">
          <cell r="E30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46400000</v>
          </cell>
        </row>
        <row r="8">
          <cell r="C8">
            <v>0</v>
          </cell>
        </row>
        <row r="10">
          <cell r="C10">
            <v>102281538.47705001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74199281.900000006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3438072.1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265278.09999999998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M12" sqref="M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0" t="s">
        <v>1</v>
      </c>
      <c r="B3" s="63" t="s">
        <v>20</v>
      </c>
      <c r="C3" s="64"/>
      <c r="D3" s="65"/>
      <c r="E3" s="66" t="s">
        <v>13</v>
      </c>
      <c r="F3" s="2"/>
    </row>
    <row r="4" spans="1:12" ht="12.75" customHeight="1" x14ac:dyDescent="0.2">
      <c r="A4" s="61"/>
      <c r="B4" s="69" t="s">
        <v>17</v>
      </c>
      <c r="C4" s="69" t="s">
        <v>22</v>
      </c>
      <c r="D4" s="71" t="s">
        <v>2</v>
      </c>
      <c r="E4" s="67"/>
      <c r="F4" s="73"/>
      <c r="G4" s="53"/>
    </row>
    <row r="5" spans="1:12" ht="91.5" customHeight="1" thickBot="1" x14ac:dyDescent="0.25">
      <c r="A5" s="62"/>
      <c r="B5" s="70"/>
      <c r="C5" s="70"/>
      <c r="D5" s="72"/>
      <c r="E5" s="68"/>
      <c r="F5" s="74"/>
      <c r="G5" s="53"/>
    </row>
    <row r="6" spans="1:12" s="9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55743267.513050005</v>
      </c>
      <c r="D6" s="5">
        <f>C6-B6</f>
        <v>842648.81305000186</v>
      </c>
      <c r="E6" s="6">
        <v>74199281.900000006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'[1]Ставки и дюрация'!E21/1000</f>
        <v>46400000</v>
      </c>
      <c r="D7" s="5">
        <f>C7-B7</f>
        <v>-3200000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'[1]Ставки и дюрация'!E30</f>
        <v>0</v>
      </c>
      <c r="D8" s="5">
        <f>C8-B8</f>
        <v>0</v>
      </c>
      <c r="E8" s="12">
        <v>3438072.1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[1]Гарантии!D8/1000</f>
        <v>138270.96400000001</v>
      </c>
      <c r="D9" s="18">
        <f>C9-B9</f>
        <v>-3299.7360000000044</v>
      </c>
      <c r="E9" s="19">
        <v>265278.09999999998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102281538.47705001</v>
      </c>
      <c r="D10" s="25">
        <f>C10-B10</f>
        <v>-2360650.9229499996</v>
      </c>
      <c r="E10" s="26">
        <f>SUM(E6:E9)</f>
        <v>119402632.09999999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87.5" customHeight="1" x14ac:dyDescent="0.2">
      <c r="A12" s="77" t="s">
        <v>23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1"/>
      <c r="H16" s="51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5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B1" zoomScale="70" zoomScaleNormal="70" zoomScaleSheetLayoutView="70" workbookViewId="0">
      <selection activeCell="M9" sqref="M9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19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178781178.3*75%</f>
        <v>134085883.72500001</v>
      </c>
      <c r="H5" s="46">
        <f>'[1]Интернет л.1'!$C$10</f>
        <v>102281538.47705001</v>
      </c>
    </row>
    <row r="6" spans="1:8" ht="80.25" customHeight="1" x14ac:dyDescent="0.2">
      <c r="A6" s="91" t="s">
        <v>18</v>
      </c>
      <c r="B6" s="92"/>
      <c r="C6" s="92"/>
      <c r="D6" s="92"/>
      <c r="E6" s="92"/>
      <c r="F6" s="93"/>
      <c r="G6" s="45">
        <v>3893238.7</v>
      </c>
      <c r="H6" s="46">
        <v>1993240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8">
        <v>51</v>
      </c>
      <c r="H7" s="50">
        <f>H5/178781178*100</f>
        <v>57.210462321179023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('[1]Интернет л.1'!C7+'[1]Интернет л.1'!C8)/178779041*100</f>
        <v>25.953825314456186</v>
      </c>
    </row>
    <row r="9" spans="1:8" ht="14.2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2022-06-03T13:34:03Z</cp:lastPrinted>
  <dcterms:created xsi:type="dcterms:W3CDTF">2020-06-01T14:26:48Z</dcterms:created>
  <dcterms:modified xsi:type="dcterms:W3CDTF">2022-07-06T14:05:48Z</dcterms:modified>
</cp:coreProperties>
</file>