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 activeTab="1"/>
  </bookViews>
  <sheets>
    <sheet name="Интернет л.1 " sheetId="66" r:id="rId1"/>
    <sheet name="Интернет л.2" sheetId="67" r:id="rId2"/>
  </sheets>
  <externalReferences>
    <externalReference r:id="rId3"/>
  </externalReferences>
  <definedNames>
    <definedName name="Z_EA697C8D_7874_4C19_AF3E_6CA92D776CEC_.wvu.Cols" localSheetId="0" hidden="1">'Интернет л.1 '!$B:$B</definedName>
    <definedName name="Z_EA697C8D_7874_4C19_AF3E_6CA92D776CEC_.wvu.Rows" localSheetId="0" hidden="1">'Интернет л.1 '!#REF!</definedName>
    <definedName name="_xlnm.Print_Area" localSheetId="0">'Интернет л.1 '!$A$1:$J$55</definedName>
  </definedNames>
  <calcPr calcId="145621"/>
</workbook>
</file>

<file path=xl/calcChain.xml><?xml version="1.0" encoding="utf-8"?>
<calcChain xmlns="http://schemas.openxmlformats.org/spreadsheetml/2006/main">
  <c r="H8" i="67" l="1"/>
  <c r="H5" i="67"/>
  <c r="H7" i="67" s="1"/>
  <c r="G5" i="67"/>
  <c r="D11" i="66"/>
  <c r="B10" i="66"/>
  <c r="E9" i="66"/>
  <c r="D9" i="66"/>
  <c r="C9" i="66"/>
  <c r="E8" i="66"/>
  <c r="C8" i="66"/>
  <c r="D8" i="66" s="1"/>
  <c r="E7" i="66"/>
  <c r="D7" i="66"/>
  <c r="C7" i="66"/>
  <c r="E6" i="66"/>
  <c r="E10" i="66" s="1"/>
  <c r="C6" i="66"/>
  <c r="C10" i="66" s="1"/>
  <c r="D10" i="66" s="1"/>
  <c r="D6" i="66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<sst xmlns="http://schemas.openxmlformats.org/spreadsheetml/2006/main" count="24" uniqueCount="24">
  <si>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</si>
  <si>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</si>
  <si>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</si>
  <si>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</si>
  <si>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</si>
  <si>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</si>
  <si>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</si>
  <si>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</si>
  <si>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</si>
  <si>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</si>
  <si>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</si>
  <si>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</si>
  <si>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</si>
  <si>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</si>
  <si>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</si>
  <si>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</si>
  <si>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</si>
  <si>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</si>
  <si>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Объем расходов на обслуживание государственного долга Нижегородской области на 2022 год
(закон Нижегородской области 23.12.2021 №151-З (в ред. от 25.08.2022 №122-З), тыс. рублей</t>
  </si>
  <si>
    <t>Динамика по государственному долгу
 за период с 01.01.22 г. по 01.10.22 г.</t>
  </si>
  <si>
    <t>Госдолг
на 01.10.2022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</si>
  <si>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01.10.2022 г. по сравнению с 01.01.2022 г. произошло за счёт: 
- увеличения объема федеральных бюджетных кредитов за счет привлечения федеральных бюджетных кредитов на финансовое обеспечение реализации инфраструктурных проектов и федерального бюджетного кредита для погашения долговых долговых обязательств субъекта Российской Федерации;
- уменьшения объема по государственным ценным бумагам за счет погашения части основного долга по облигационному займу 2017, 2018 гг. выпуска;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</si>
  <si>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01.10.2022 г.</t>
  </si>
  <si>
    <t>ИНФОРМАЦИЯ ПО ГОСУДАРСТВЕННОМУ ДОЛГУ НИЖЕГОРОДСКОЙ ОБЛАСТИ НА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</si>
</sst>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 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 '!$C$6:$C$9</c:f>
              <c:numCache>
                <c:formatCode>#,##0.0</c:formatCode>
                <c:ptCount val="4"/>
                <c:pt idx="0">
                  <c:v>72274148.939549997</c:v>
                </c:pt>
                <c:pt idx="1">
                  <c:v>46400000</c:v>
                </c:pt>
                <c:pt idx="2">
                  <c:v>0</c:v>
                </c:pt>
                <c:pt idx="3">
                  <c:v>134576.19899999999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[1]Приложение№1!$GS$2:$HC$2</c:f>
              <c:strCache>
                <c:ptCount val="11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01.01.23г.
(прогноз)</c:v>
                </c:pt>
              </c:strCache>
            </c:strRef>
          </c:cat>
          <c:val>
            <c:numRef>
              <c:f>[1]Приложение№1!$GS$3:$HC$3</c:f>
              <c:numCache>
                <c:formatCode>General</c:formatCode>
                <c:ptCount val="11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55700753.113084286</c:v>
                </c:pt>
                <c:pt idx="4">
                  <c:v>55700753.113049999</c:v>
                </c:pt>
                <c:pt idx="5">
                  <c:v>55705077.413049996</c:v>
                </c:pt>
                <c:pt idx="6">
                  <c:v>55705077.413049996</c:v>
                </c:pt>
                <c:pt idx="7">
                  <c:v>65845099.479999997</c:v>
                </c:pt>
                <c:pt idx="8">
                  <c:v>71000838.409549996</c:v>
                </c:pt>
                <c:pt idx="9">
                  <c:v>72274148.939549997</c:v>
                </c:pt>
                <c:pt idx="10">
                  <c:v>89741231.299999997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[1]Приложение№1!$GS$2:$HC$2</c:f>
              <c:strCache>
                <c:ptCount val="11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01.01.23г.
(прогноз)</c:v>
                </c:pt>
              </c:strCache>
            </c:strRef>
          </c:cat>
          <c:val>
            <c:numRef>
              <c:f>[1]Приложение№1!$GS$24:$HC$24</c:f>
              <c:numCache>
                <c:formatCode>General</c:formatCode>
                <c:ptCount val="11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49600000</c:v>
                </c:pt>
                <c:pt idx="4">
                  <c:v>48400000</c:v>
                </c:pt>
                <c:pt idx="5">
                  <c:v>46400000</c:v>
                </c:pt>
                <c:pt idx="6">
                  <c:v>46400000</c:v>
                </c:pt>
                <c:pt idx="7">
                  <c:v>46400000</c:v>
                </c:pt>
                <c:pt idx="8">
                  <c:v>46400000</c:v>
                </c:pt>
                <c:pt idx="9">
                  <c:v>46400000</c:v>
                </c:pt>
                <c:pt idx="10">
                  <c:v>41500000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[1]Приложение№1!$GS$2:$HC$2</c:f>
              <c:strCache>
                <c:ptCount val="11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01.01.23г.
(прогноз)</c:v>
                </c:pt>
              </c:strCache>
            </c:strRef>
          </c:cat>
          <c:val>
            <c:numRef>
              <c:f>[1]Приложение№1!$GS$41:$HC$41</c:f>
              <c:numCache>
                <c:formatCode>General</c:formatCode>
                <c:ptCount val="11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139748.87</c:v>
                </c:pt>
                <c:pt idx="4">
                  <c:v>138270.96400000001</c:v>
                </c:pt>
                <c:pt idx="5">
                  <c:v>138270.96400000001</c:v>
                </c:pt>
                <c:pt idx="6">
                  <c:v>138270.96400000001</c:v>
                </c:pt>
                <c:pt idx="7">
                  <c:v>134576.19899999999</c:v>
                </c:pt>
                <c:pt idx="8">
                  <c:v>134576.19899999999</c:v>
                </c:pt>
                <c:pt idx="9">
                  <c:v>134576.19899999999</c:v>
                </c:pt>
                <c:pt idx="10">
                  <c:v>265278.09999999998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[1]Приложение№1!$GS$2:$HC$2</c:f>
              <c:strCache>
                <c:ptCount val="11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01.04.22г.</c:v>
                </c:pt>
                <c:pt idx="4">
                  <c:v>01.05.22г.</c:v>
                </c:pt>
                <c:pt idx="5">
                  <c:v>01.06.22г.</c:v>
                </c:pt>
                <c:pt idx="6">
                  <c:v>01.07.22г.</c:v>
                </c:pt>
                <c:pt idx="7">
                  <c:v>01.08.22г.</c:v>
                </c:pt>
                <c:pt idx="8">
                  <c:v>01.09.22г.</c:v>
                </c:pt>
                <c:pt idx="9">
                  <c:v>01.10.22г.</c:v>
                </c:pt>
                <c:pt idx="10">
                  <c:v>01.01.23г.
(прогноз)</c:v>
                </c:pt>
              </c:strCache>
            </c:strRef>
          </c:cat>
          <c:val>
            <c:numRef>
              <c:f>[1]Приложение№1!$GS$40:$HC$40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3434377.3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119972224"/>
        <c:axId val="119973760"/>
        <c:axId val="0"/>
      </c:bar3DChart>
      <c:catAx>
        <c:axId val="119972224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119973760"/>
        <c:crosses val="autoZero"/>
        <c:auto val="1"/>
        <c:lblAlgn val="ctr"/>
        <c:lblOffset val="100"/>
        <c:noMultiLvlLbl val="0"/>
      </c:catAx>
      <c:valAx>
        <c:axId val="119973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199722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915295685852851"/>
          <c:y val="1.522653936672101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134576199</v>
          </cell>
        </row>
      </sheetData>
      <sheetData sheetId="6">
        <row r="9">
          <cell r="E9">
            <v>72274148939.550003</v>
          </cell>
        </row>
        <row r="23">
          <cell r="E23">
            <v>46400000000</v>
          </cell>
        </row>
        <row r="32">
          <cell r="E32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46400000</v>
          </cell>
        </row>
        <row r="8">
          <cell r="C8">
            <v>0</v>
          </cell>
        </row>
        <row r="10">
          <cell r="C10">
            <v>118808725.13855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01.04.22г.</v>
          </cell>
          <cell r="GW2" t="str">
            <v>01.05.22г.</v>
          </cell>
          <cell r="GX2" t="str">
            <v>01.06.22г.</v>
          </cell>
          <cell r="GY2" t="str">
            <v>01.07.22г.</v>
          </cell>
          <cell r="GZ2" t="str">
            <v>01.08.22г.</v>
          </cell>
          <cell r="HA2" t="str">
            <v>01.09.22г.</v>
          </cell>
          <cell r="HB2" t="str">
            <v>01.10.22г.</v>
          </cell>
          <cell r="HC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55700753.113084286</v>
          </cell>
          <cell r="GW3">
            <v>55700753.113049999</v>
          </cell>
          <cell r="GX3">
            <v>55705077.413049996</v>
          </cell>
          <cell r="GY3">
            <v>55705077.413049996</v>
          </cell>
          <cell r="GZ3">
            <v>65845099.479999997</v>
          </cell>
          <cell r="HA3">
            <v>71000838.409549996</v>
          </cell>
          <cell r="HB3">
            <v>72274148.939549997</v>
          </cell>
          <cell r="HC3">
            <v>89741231.299999997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49600000</v>
          </cell>
          <cell r="GW24">
            <v>48400000</v>
          </cell>
          <cell r="GX24">
            <v>46400000</v>
          </cell>
          <cell r="GY24">
            <v>46400000</v>
          </cell>
          <cell r="GZ24">
            <v>46400000</v>
          </cell>
          <cell r="HA24">
            <v>46400000</v>
          </cell>
          <cell r="HB24">
            <v>46400000</v>
          </cell>
          <cell r="HC24">
            <v>41500000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0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3434377.3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139748.87</v>
          </cell>
          <cell r="GW41">
            <v>138270.96400000001</v>
          </cell>
          <cell r="GX41">
            <v>138270.96400000001</v>
          </cell>
          <cell r="GY41">
            <v>138270.96400000001</v>
          </cell>
          <cell r="GZ41">
            <v>134576.19899999999</v>
          </cell>
          <cell r="HA41">
            <v>134576.19899999999</v>
          </cell>
          <cell r="HB41">
            <v>134576.19899999999</v>
          </cell>
          <cell r="HC41">
            <v>265278.09999999998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view="pageBreakPreview" zoomScale="50" zoomScaleNormal="75" zoomScaleSheetLayoutView="50" workbookViewId="0">
      <selection activeCell="L12" sqref="L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64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1"/>
      <c r="L1" s="1"/>
    </row>
    <row r="2" spans="1:12" ht="69" customHeight="1" thickBot="1" x14ac:dyDescent="0.35">
      <c r="A2" s="66" t="s">
        <v>0</v>
      </c>
      <c r="B2" s="66"/>
      <c r="C2" s="66"/>
      <c r="D2" s="66"/>
      <c r="E2" s="66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7" t="s">
        <v>1</v>
      </c>
      <c r="B3" s="70" t="s">
        <v>19</v>
      </c>
      <c r="C3" s="71"/>
      <c r="D3" s="72"/>
      <c r="E3" s="73" t="s">
        <v>13</v>
      </c>
      <c r="F3" s="2"/>
    </row>
    <row r="4" spans="1:12" ht="12.75" customHeight="1" x14ac:dyDescent="0.2">
      <c r="A4" s="68"/>
      <c r="B4" s="76" t="s">
        <v>17</v>
      </c>
      <c r="C4" s="76" t="s">
        <v>20</v>
      </c>
      <c r="D4" s="78" t="s">
        <v>2</v>
      </c>
      <c r="E4" s="74"/>
      <c r="F4" s="80"/>
      <c r="G4" s="52"/>
    </row>
    <row r="5" spans="1:12" ht="91.5" customHeight="1" thickBot="1" x14ac:dyDescent="0.25">
      <c r="A5" s="69"/>
      <c r="B5" s="77"/>
      <c r="C5" s="77"/>
      <c r="D5" s="79"/>
      <c r="E5" s="75"/>
      <c r="F5" s="81"/>
      <c r="G5" s="52"/>
    </row>
    <row r="6" spans="1:12" s="9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72274148.939549997</v>
      </c>
      <c r="D6" s="5">
        <f>C6-B6</f>
        <v>17373530.239549994</v>
      </c>
      <c r="E6" s="6">
        <f>[1]Приложение№1!HC3</f>
        <v>89741231.299999997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'[1]Ставки и дюрация'!E23/1000</f>
        <v>46400000</v>
      </c>
      <c r="D7" s="5">
        <f>C7-B7</f>
        <v>-3200000</v>
      </c>
      <c r="E7" s="12">
        <f>[1]Приложение№1!HC24</f>
        <v>41500000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'[1]Ставки и дюрация'!E32</f>
        <v>0</v>
      </c>
      <c r="D8" s="5">
        <f>C8-B8</f>
        <v>0</v>
      </c>
      <c r="E8" s="12">
        <f>[1]Приложение№1!HC40</f>
        <v>3434377.3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[1]Гарантии!D8/1000</f>
        <v>134576.19899999999</v>
      </c>
      <c r="D9" s="18">
        <f>C9-B9</f>
        <v>-6994.5010000000184</v>
      </c>
      <c r="E9" s="19">
        <f>[1]Приложение№1!HC41</f>
        <v>265278.09999999998</v>
      </c>
      <c r="F9" s="20"/>
      <c r="G9" s="14"/>
      <c r="H9" s="57"/>
      <c r="I9" s="57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118808725.13855</v>
      </c>
      <c r="D10" s="25">
        <f>C10-B10</f>
        <v>14166535.738549992</v>
      </c>
      <c r="E10" s="26">
        <f>SUM(E6:E9)</f>
        <v>134940886.69999999</v>
      </c>
      <c r="F10" s="27"/>
      <c r="G10" s="14"/>
      <c r="H10" s="58"/>
      <c r="I10" s="58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87.5" customHeight="1" x14ac:dyDescent="0.2">
      <c r="A12" s="59" t="s">
        <v>21</v>
      </c>
      <c r="B12" s="59"/>
      <c r="C12" s="59"/>
      <c r="D12" s="59"/>
      <c r="E12" s="59"/>
      <c r="F12" s="59"/>
      <c r="G12" s="59"/>
      <c r="H12" s="59"/>
      <c r="I12" s="59"/>
      <c r="J12" s="59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60"/>
      <c r="B14" s="61"/>
      <c r="C14" s="61"/>
      <c r="D14" s="61"/>
      <c r="E14" s="61"/>
      <c r="F14" s="61"/>
      <c r="G14" s="61"/>
      <c r="H14" s="61"/>
    </row>
    <row r="15" spans="1:12" s="34" customFormat="1" ht="37.5" customHeight="1" x14ac:dyDescent="0.2">
      <c r="A15" s="62" t="s">
        <v>8</v>
      </c>
      <c r="B15" s="62"/>
      <c r="C15" s="62"/>
      <c r="D15" s="62"/>
      <c r="E15" s="62"/>
      <c r="F15" s="62"/>
      <c r="G15" s="62"/>
      <c r="H15" s="62"/>
      <c r="I15" s="62"/>
    </row>
    <row r="16" spans="1:12" s="35" customFormat="1" ht="48.75" customHeight="1" x14ac:dyDescent="0.2">
      <c r="A16" s="63"/>
      <c r="B16" s="63"/>
      <c r="C16" s="63"/>
      <c r="D16" s="63"/>
      <c r="E16" s="63"/>
      <c r="F16" s="63"/>
      <c r="G16" s="54"/>
      <c r="H16" s="54"/>
    </row>
    <row r="17" spans="1:10" s="35" customFormat="1" ht="49.5" customHeight="1" x14ac:dyDescent="0.25">
      <c r="A17" s="56"/>
      <c r="B17" s="56"/>
      <c r="C17" s="56"/>
      <c r="D17" s="56"/>
      <c r="E17" s="56"/>
      <c r="F17" s="56"/>
      <c r="G17" s="36"/>
      <c r="H17" s="36"/>
    </row>
    <row r="18" spans="1:10" s="35" customFormat="1" ht="49.5" customHeight="1" x14ac:dyDescent="0.25">
      <c r="A18" s="56"/>
      <c r="B18" s="56"/>
      <c r="C18" s="56"/>
      <c r="D18" s="56"/>
      <c r="E18" s="56"/>
      <c r="F18" s="56"/>
      <c r="G18" s="36"/>
      <c r="H18" s="36"/>
    </row>
    <row r="19" spans="1:10" s="35" customFormat="1" ht="49.5" customHeight="1" x14ac:dyDescent="0.25">
      <c r="A19" s="56"/>
      <c r="B19" s="56"/>
      <c r="C19" s="56"/>
      <c r="D19" s="56"/>
      <c r="E19" s="56"/>
      <c r="F19" s="56"/>
      <c r="G19" s="37"/>
      <c r="H19" s="37"/>
    </row>
    <row r="20" spans="1:10" s="35" customFormat="1" ht="49.5" hidden="1" customHeight="1" x14ac:dyDescent="0.25">
      <c r="A20" s="56"/>
      <c r="B20" s="56"/>
      <c r="C20" s="56"/>
      <c r="D20" s="56"/>
      <c r="E20" s="56"/>
      <c r="F20" s="51"/>
      <c r="G20" s="36"/>
      <c r="H20" s="36"/>
    </row>
    <row r="21" spans="1:10" s="35" customFormat="1" ht="49.5" customHeight="1" x14ac:dyDescent="0.25">
      <c r="A21" s="56"/>
      <c r="B21" s="56"/>
      <c r="C21" s="56"/>
      <c r="D21" s="56"/>
      <c r="E21" s="56"/>
      <c r="F21" s="56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  <mergeCell ref="A17:F17"/>
    <mergeCell ref="A18:F18"/>
    <mergeCell ref="A19:F19"/>
    <mergeCell ref="A20:E20"/>
    <mergeCell ref="A21:F21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view="pageBreakPreview" zoomScale="70" zoomScaleNormal="70" zoomScaleSheetLayoutView="70" workbookViewId="0">
      <selection activeCell="P8" sqref="P8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22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8">
        <f>186539396.2*75%</f>
        <v>139904547.14999998</v>
      </c>
      <c r="H5" s="46">
        <f>'[1]Интернет л.1'!$C$10</f>
        <v>118808725.13855</v>
      </c>
    </row>
    <row r="6" spans="1:8" ht="80.25" customHeight="1" x14ac:dyDescent="0.2">
      <c r="A6" s="91" t="s">
        <v>18</v>
      </c>
      <c r="B6" s="92"/>
      <c r="C6" s="92"/>
      <c r="D6" s="92"/>
      <c r="E6" s="92"/>
      <c r="F6" s="93"/>
      <c r="G6" s="45">
        <v>3893238.7</v>
      </c>
      <c r="H6" s="46">
        <v>2922420</v>
      </c>
    </row>
    <row r="7" spans="1:8" ht="80.25" customHeight="1" x14ac:dyDescent="0.2">
      <c r="A7" s="91" t="s">
        <v>15</v>
      </c>
      <c r="B7" s="92"/>
      <c r="C7" s="92"/>
      <c r="D7" s="92"/>
      <c r="E7" s="92"/>
      <c r="F7" s="93"/>
      <c r="G7" s="48">
        <v>51</v>
      </c>
      <c r="H7" s="50">
        <f>H5/186539396.2*100</f>
        <v>63.690956204858786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('[1]Интернет л.1'!C7+'[1]Интернет л.1'!C8)/186539396.2*100</f>
        <v>24.874102171024397</v>
      </c>
    </row>
    <row r="9" spans="1:8" ht="14.25" customHeight="1" x14ac:dyDescent="0.2">
      <c r="A9" s="82" t="s">
        <v>16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 </vt:lpstr>
      <vt:lpstr>Интернет л.2</vt:lpstr>
      <vt:lpstr>'Интернет 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Костюкович Татьяна Васильевна</cp:lastModifiedBy>
  <cp:lastPrinted>2022-10-05T11:12:30Z</cp:lastPrinted>
  <dcterms:created xsi:type="dcterms:W3CDTF">2020-06-01T14:26:48Z</dcterms:created>
  <dcterms:modified xsi:type="dcterms:W3CDTF">2022-10-05T11:14:05Z</dcterms:modified>
</cp:coreProperties>
</file>