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 activeTab="1"/>
  </bookViews>
  <sheets>
    <sheet name="Интернет лист 1" sheetId="5" r:id="rId1"/>
    <sheet name="Интернет лист 2" sheetId="6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лист 1'!$B:$B</definedName>
    <definedName name="Z_EA697C8D_7874_4C19_AF3E_6CA92D776CEC_.wvu.Rows" localSheetId="0" hidden="1">'Интернет лист 1'!#REF!</definedName>
    <definedName name="_xlnm.Print_Area" localSheetId="0">'Интернет лист 1'!$A$1:$J$55</definedName>
  </definedNames>
  <calcPr calcId="145621"/>
</workbook>
</file>

<file path=xl/calcChain.xml><?xml version="1.0" encoding="utf-8"?>
<calcChain xmlns="http://schemas.openxmlformats.org/spreadsheetml/2006/main">
  <c r="H8" i="6" l="1"/>
  <c r="G7" i="6"/>
  <c r="G6" i="6"/>
  <c r="H5" i="6"/>
  <c r="H7" i="6" s="1"/>
  <c r="G5" i="6"/>
  <c r="D11" i="5"/>
  <c r="E10" i="5"/>
  <c r="C9" i="5"/>
  <c r="D9" i="5" s="1"/>
  <c r="B9" i="5"/>
  <c r="C8" i="5"/>
  <c r="D8" i="5" s="1"/>
  <c r="B8" i="5"/>
  <c r="C7" i="5"/>
  <c r="D7" i="5" s="1"/>
  <c r="B7" i="5"/>
  <c r="C6" i="5"/>
  <c r="D6" i="5" s="1"/>
  <c r="B6" i="5"/>
  <c r="B10" i="5" s="1"/>
  <c r="C10" i="5" l="1"/>
  <c r="D10" i="5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<sst xmlns="http://schemas.openxmlformats.org/spreadsheetml/2006/main" count="24" uniqueCount="24">
  <si>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</si>
  <si>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</si>
  <si>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</si>
  <si>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>Госдолг
на 01.01.2018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</si>
  <si>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</si>
  <si>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</si>
  <si>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</si>
  <si>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</si>
  <si>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</si>
  <si>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</si>
  <si>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</si>
  <si>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</si>
  <si>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Предельный объем расходов на обслуживание государственного долга Нижегородской области на 2018 год
(закон Нижегородской области от 22.12.2017 N 173-З "Об областном бюджете на 2018 год и на плановый период 2019 и 2020 годов" (ред. от 26.07.2018), тыс. рублей</t>
  </si>
  <si>
    <t>Предельный объем государственного долга Нижегородской области на 2018 год  (закон Нижегородской области от 22.12.2017 N 173-З "Об областном бюджете на 2018 год и на плановый период 2019 и 2020 годов" (ред. от 26.07.2018)), тыс. рублей</t>
  </si>
  <si>
    <t xml:space="preserve">
Исполнение
</t>
  </si>
  <si>
    <t xml:space="preserve">Лимиты/
ограничения </t>
  </si>
  <si>
    <t>Требование нормативного акта</t>
  </si>
  <si>
    <t>ИНФОРМАЦИЯ ПО ГОСУДАРСТВЕННОМУ ДОЛГУ НИЖЕГОРОДСКОЙ ОБЛАСТИ НА 01.10.2018 г.</t>
  </si>
  <si>
    <t>Динамика по государственному долгу
 за период с 01.01.18г. по 01.10.18г.</t>
  </si>
  <si>
    <t>Прогноз
по госдолгу
на 31.12.2018</t>
  </si>
  <si>
    <t>Госдолг
на 01.10.2018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</si>
  <si>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01.10.2018 г. по сравнению с 01.01.2018 г. произошло за счёт: 
- увеличения объёма обязательств по   бюджетным кредитам за счёт привлечения федерального бюджетного кредита на пополнение остатков средств на едином счёте областного бюджета;
- уменьшения объёма основного долга  по ценным бумагам и  кредитам коммерческих банков произошло за счёт погашения амортизационной части по ценным бумагам и части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</si>
  <si>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Ограничения и лимиты, установленные норамативными правовыми актами, по состоянию на 01.10.2018 г. не превышены.</t>
  </si>
  <si>
    <t>Информация по исполнению лимитов/ограничений по государственному долгу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</si>
</sst>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11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0" fontId="10" fillId="0" borderId="15" xfId="0" applyFont="1" applyBorder="1" applyAlignment="1">
      <alignment vertical="center" wrapText="1"/>
    </xf>
    <xf numFmtId="4" fontId="11" fillId="0" borderId="16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4" fontId="11" fillId="0" borderId="20" xfId="1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 wrapText="1"/>
    </xf>
    <xf numFmtId="4" fontId="11" fillId="0" borderId="22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/>
    </xf>
    <xf numFmtId="4" fontId="10" fillId="6" borderId="3" xfId="1" applyNumberFormat="1" applyFont="1" applyFill="1" applyBorder="1" applyAlignment="1">
      <alignment horizontal="right" vertical="center"/>
    </xf>
    <xf numFmtId="4" fontId="10" fillId="6" borderId="3" xfId="0" applyNumberFormat="1" applyFont="1" applyFill="1" applyBorder="1" applyAlignment="1">
      <alignment horizontal="right" vertical="center" wrapText="1"/>
    </xf>
    <xf numFmtId="4" fontId="10" fillId="6" borderId="5" xfId="1" applyNumberFormat="1" applyFont="1" applyFill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24" xfId="0" applyNumberFormat="1" applyFont="1" applyBorder="1"/>
    <xf numFmtId="164" fontId="5" fillId="0" borderId="25" xfId="0" applyNumberFormat="1" applyFont="1" applyFill="1" applyBorder="1"/>
    <xf numFmtId="164" fontId="5" fillId="0" borderId="17" xfId="0" applyNumberFormat="1" applyFont="1" applyBorder="1"/>
    <xf numFmtId="164" fontId="5" fillId="0" borderId="16" xfId="0" applyNumberFormat="1" applyFont="1" applyFill="1" applyBorder="1"/>
    <xf numFmtId="4" fontId="5" fillId="0" borderId="17" xfId="0" applyNumberFormat="1" applyFont="1" applyBorder="1"/>
    <xf numFmtId="4" fontId="5" fillId="0" borderId="16" xfId="0" applyNumberFormat="1" applyFont="1" applyFill="1" applyBorder="1"/>
    <xf numFmtId="0" fontId="14" fillId="2" borderId="3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4" borderId="26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Кредиты коммерческих банков
10,5%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 sz="1600" b="1" spc="10" baseline="0"/>
                      <a:t>Государственные гарантии
0,3%</a:t>
                    </a:r>
                    <a:endParaRPr lang="ru-RU" sz="1600" b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лист 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лист 1'!$C$6:$C$9</c:f>
              <c:numCache>
                <c:formatCode>#,##0.00</c:formatCode>
                <c:ptCount val="4"/>
                <c:pt idx="0">
                  <c:v>28702553.563049998</c:v>
                </c:pt>
                <c:pt idx="1">
                  <c:v>36300000</c:v>
                </c:pt>
                <c:pt idx="2">
                  <c:v>7612182</c:v>
                </c:pt>
                <c:pt idx="3">
                  <c:v>232477.01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121198938530461E-2"/>
          <c:y val="1.0792775765666299E-2"/>
          <c:w val="0.8164472092922086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[1]Приложение№1!$EW$2:$FG$2</c:f>
              <c:strCache>
                <c:ptCount val="11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01.01.2019 
(прогноз)</c:v>
                </c:pt>
              </c:strCache>
            </c:strRef>
          </c:cat>
          <c:val>
            <c:numRef>
              <c:f>[1]Приложение№1!$EW$3:$FG$3</c:f>
              <c:numCache>
                <c:formatCode>General</c:formatCode>
                <c:ptCount val="11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  <c:pt idx="8">
                  <c:v>20959084.96305</c:v>
                </c:pt>
                <c:pt idx="9">
                  <c:v>28702553.563050002</c:v>
                </c:pt>
                <c:pt idx="10">
                  <c:v>19957026.199999999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[1]Приложение№1!$EW$2:$FG$2</c:f>
              <c:strCache>
                <c:ptCount val="11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01.01.2019 
(прогноз)</c:v>
                </c:pt>
              </c:strCache>
            </c:strRef>
          </c:cat>
          <c:val>
            <c:numRef>
              <c:f>[1]Приложение№1!$EW$24:$FG$24</c:f>
              <c:numCache>
                <c:formatCode>General</c:formatCode>
                <c:ptCount val="11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  <c:pt idx="8">
                  <c:v>36300000</c:v>
                </c:pt>
                <c:pt idx="9">
                  <c:v>36300000</c:v>
                </c:pt>
                <c:pt idx="10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[1]Приложение№1!$EW$2:$FG$2</c:f>
              <c:strCache>
                <c:ptCount val="11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01.01.2019 
(прогноз)</c:v>
                </c:pt>
              </c:strCache>
            </c:strRef>
          </c:cat>
          <c:val>
            <c:numRef>
              <c:f>[1]Приложение№1!$EW$39:$FG$39</c:f>
              <c:numCache>
                <c:formatCode>General</c:formatCode>
                <c:ptCount val="11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  <c:pt idx="8">
                  <c:v>232477.01</c:v>
                </c:pt>
                <c:pt idx="9">
                  <c:v>232477.01</c:v>
                </c:pt>
                <c:pt idx="10">
                  <c:v>209872.8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[1]Приложение№1!$EW$2:$FG$2</c:f>
              <c:strCache>
                <c:ptCount val="11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01.01.2019 
(прогноз)</c:v>
                </c:pt>
              </c:strCache>
            </c:strRef>
          </c:cat>
          <c:val>
            <c:numRef>
              <c:f>[1]Приложение№1!$EW$38:$FG$38</c:f>
              <c:numCache>
                <c:formatCode>General</c:formatCode>
                <c:ptCount val="11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  <c:pt idx="8">
                  <c:v>7612182</c:v>
                </c:pt>
                <c:pt idx="9">
                  <c:v>7612182</c:v>
                </c:pt>
                <c:pt idx="10">
                  <c:v>12725037.199999999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47465984"/>
        <c:axId val="47467520"/>
        <c:axId val="0"/>
      </c:bar3DChart>
      <c:catAx>
        <c:axId val="4746598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467520"/>
        <c:crosses val="autoZero"/>
        <c:auto val="1"/>
        <c:lblAlgn val="ctr"/>
        <c:lblOffset val="100"/>
        <c:noMultiLvlLbl val="0"/>
      </c:catAx>
      <c:valAx>
        <c:axId val="4746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74659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47626</xdr:rowOff>
    </xdr:from>
    <xdr:to>
      <xdr:col>8</xdr:col>
      <xdr:colOff>3667125</xdr:colOff>
      <xdr:row>11</xdr:row>
      <xdr:rowOff>285750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4;&#1080;&#1090;&#1099;%2001.09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Динамика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20959084963.049999</v>
          </cell>
          <cell r="E9">
            <v>28702553563.049999</v>
          </cell>
        </row>
        <row r="18">
          <cell r="B18">
            <v>38300000000</v>
          </cell>
          <cell r="E18">
            <v>36300000000</v>
          </cell>
        </row>
        <row r="24">
          <cell r="B24">
            <v>16500000000</v>
          </cell>
          <cell r="E24">
            <v>7612182000</v>
          </cell>
        </row>
        <row r="25">
          <cell r="B25">
            <v>267412820</v>
          </cell>
          <cell r="E25">
            <v>232477010</v>
          </cell>
        </row>
      </sheetData>
      <sheetData sheetId="6">
        <row r="6">
          <cell r="A6" t="str">
            <v xml:space="preserve">Федеральные бюджетные кредиты </v>
          </cell>
        </row>
        <row r="7">
          <cell r="C7">
            <v>36300000</v>
          </cell>
        </row>
        <row r="8">
          <cell r="C8">
            <v>7612182</v>
          </cell>
        </row>
        <row r="10">
          <cell r="C10">
            <v>72847212.573050007</v>
          </cell>
        </row>
      </sheetData>
      <sheetData sheetId="7" refreshError="1"/>
      <sheetData sheetId="8" refreshError="1"/>
      <sheetData sheetId="9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  <cell r="FE2" t="str">
            <v>01.09.18г.</v>
          </cell>
          <cell r="FF2">
            <v>43374</v>
          </cell>
          <cell r="FG2" t="str">
            <v>01.01.2019 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  <cell r="FE3">
            <v>20959084.96305</v>
          </cell>
          <cell r="FF3">
            <v>28702553.563050002</v>
          </cell>
          <cell r="FG3">
            <v>19957026.199999999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  <cell r="FE24">
            <v>36300000</v>
          </cell>
          <cell r="FF24">
            <v>36300000</v>
          </cell>
          <cell r="FG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  <cell r="FE38">
            <v>7612182</v>
          </cell>
          <cell r="FF38">
            <v>7612182</v>
          </cell>
          <cell r="FG38">
            <v>12725037.199999999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  <cell r="FE39">
            <v>232477.01</v>
          </cell>
          <cell r="FF39">
            <v>232477.01</v>
          </cell>
          <cell r="FG39">
            <v>209872.8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94596281.599999994</v>
          </cell>
        </row>
        <row r="16">
          <cell r="D16">
            <v>5066525.2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3" width="30.7109375" customWidth="1"/>
    <col min="4" max="4" width="29.28515625" customWidth="1"/>
    <col min="5" max="5" width="33.2851562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2</v>
      </c>
      <c r="B2" s="59"/>
      <c r="C2" s="59"/>
      <c r="D2" s="59"/>
      <c r="E2" s="59"/>
      <c r="F2" s="50"/>
      <c r="G2" s="50"/>
      <c r="H2" s="50"/>
      <c r="I2" s="50"/>
      <c r="J2" s="50"/>
      <c r="K2" s="1"/>
      <c r="L2" s="1"/>
    </row>
    <row r="3" spans="1:12" ht="70.5" customHeight="1" thickBot="1" x14ac:dyDescent="0.3">
      <c r="A3" s="60" t="s">
        <v>0</v>
      </c>
      <c r="B3" s="63" t="s">
        <v>18</v>
      </c>
      <c r="C3" s="64"/>
      <c r="D3" s="65"/>
      <c r="E3" s="66" t="s">
        <v>19</v>
      </c>
      <c r="F3" s="2"/>
    </row>
    <row r="4" spans="1:12" ht="12.75" customHeight="1" x14ac:dyDescent="0.2">
      <c r="A4" s="61"/>
      <c r="B4" s="69" t="s">
        <v>3</v>
      </c>
      <c r="C4" s="69" t="s">
        <v>20</v>
      </c>
      <c r="D4" s="71" t="s">
        <v>4</v>
      </c>
      <c r="E4" s="67"/>
      <c r="F4" s="73"/>
      <c r="G4" s="51"/>
    </row>
    <row r="5" spans="1:12" ht="61.5" customHeight="1" thickBot="1" x14ac:dyDescent="0.25">
      <c r="A5" s="62"/>
      <c r="B5" s="70"/>
      <c r="C5" s="70"/>
      <c r="D5" s="72"/>
      <c r="E5" s="68"/>
      <c r="F5" s="74"/>
      <c r="G5" s="51"/>
    </row>
    <row r="6" spans="1:12" s="4" customFormat="1" ht="90" customHeight="1" x14ac:dyDescent="0.35">
      <c r="A6" s="15" t="s">
        <v>5</v>
      </c>
      <c r="B6" s="16">
        <f>'[1]Ставки и дюрация'!B9/1000</f>
        <v>20959084.96305</v>
      </c>
      <c r="C6" s="16">
        <f>'[1]Ставки и дюрация'!E9/1000</f>
        <v>28702553.563049998</v>
      </c>
      <c r="D6" s="17">
        <f>C6-B6</f>
        <v>7743468.5999999978</v>
      </c>
      <c r="E6" s="18">
        <v>19957026.199999999</v>
      </c>
      <c r="F6" s="19"/>
      <c r="G6" s="3"/>
    </row>
    <row r="7" spans="1:12" ht="90" customHeight="1" x14ac:dyDescent="0.35">
      <c r="A7" s="20" t="s">
        <v>6</v>
      </c>
      <c r="B7" s="21">
        <f>'[1]Ставки и дюрация'!B18/1000</f>
        <v>38300000</v>
      </c>
      <c r="C7" s="21">
        <f>'[1]Ставки и дюрация'!E18/1000</f>
        <v>36300000</v>
      </c>
      <c r="D7" s="17">
        <f t="shared" ref="D7:D10" si="0">C7-B7</f>
        <v>-2000000</v>
      </c>
      <c r="E7" s="22">
        <v>42700000</v>
      </c>
      <c r="F7" s="23"/>
      <c r="G7" s="5"/>
      <c r="K7" s="4"/>
    </row>
    <row r="8" spans="1:12" ht="90" customHeight="1" x14ac:dyDescent="0.35">
      <c r="A8" s="24" t="s">
        <v>7</v>
      </c>
      <c r="B8" s="21">
        <f>'[1]Ставки и дюрация'!B24/1000</f>
        <v>16500000</v>
      </c>
      <c r="C8" s="21">
        <f>'[1]Ставки и дюрация'!E24/1000</f>
        <v>7612182</v>
      </c>
      <c r="D8" s="17">
        <f t="shared" si="0"/>
        <v>-8887818</v>
      </c>
      <c r="E8" s="22">
        <v>12725037.199999999</v>
      </c>
      <c r="F8" s="23"/>
      <c r="G8" s="5"/>
      <c r="K8" s="4"/>
    </row>
    <row r="9" spans="1:12" ht="96" customHeight="1" thickBot="1" x14ac:dyDescent="0.4">
      <c r="A9" s="25" t="s">
        <v>8</v>
      </c>
      <c r="B9" s="26">
        <f>'[1]Ставки и дюрация'!B25/1000</f>
        <v>267412.82</v>
      </c>
      <c r="C9" s="26">
        <f>'[1]Ставки и дюрация'!E25/1000</f>
        <v>232477.01</v>
      </c>
      <c r="D9" s="27">
        <f t="shared" si="0"/>
        <v>-34935.81</v>
      </c>
      <c r="E9" s="28">
        <v>209872.8</v>
      </c>
      <c r="F9" s="29"/>
      <c r="G9" s="5"/>
      <c r="H9" s="75"/>
      <c r="I9" s="75"/>
      <c r="J9" s="6"/>
      <c r="K9" s="4"/>
      <c r="L9" s="7"/>
    </row>
    <row r="10" spans="1:12" s="9" customFormat="1" ht="90" customHeight="1" thickBot="1" x14ac:dyDescent="0.25">
      <c r="A10" s="30" t="s">
        <v>9</v>
      </c>
      <c r="B10" s="31">
        <f>SUM(B6:B9)</f>
        <v>76026497.783050001</v>
      </c>
      <c r="C10" s="31">
        <f>SUM(C6:C9)</f>
        <v>72847212.573050007</v>
      </c>
      <c r="D10" s="32">
        <f t="shared" si="0"/>
        <v>-3179285.2099999934</v>
      </c>
      <c r="E10" s="33">
        <f>SUM(E6:E9)</f>
        <v>75591936.200000003</v>
      </c>
      <c r="F10" s="34"/>
      <c r="G10" s="5"/>
      <c r="H10" s="76"/>
      <c r="I10" s="76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35">
        <f t="shared" ref="D11" si="1">B11-C11</f>
        <v>0</v>
      </c>
      <c r="E11" s="11"/>
      <c r="F11" s="36"/>
      <c r="G11" s="5"/>
      <c r="H11" s="52"/>
      <c r="I11" s="52"/>
      <c r="J11" s="8"/>
      <c r="K11" s="8"/>
      <c r="L11" s="8"/>
    </row>
    <row r="12" spans="1:12" s="9" customFormat="1" ht="215.25" customHeight="1" x14ac:dyDescent="0.2">
      <c r="A12" s="77" t="s">
        <v>21</v>
      </c>
      <c r="B12" s="77"/>
      <c r="C12" s="77"/>
      <c r="D12" s="77"/>
      <c r="E12" s="77"/>
      <c r="F12" s="77"/>
      <c r="G12" s="77"/>
      <c r="H12" s="77"/>
      <c r="I12" s="77"/>
      <c r="J12" s="77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37" customFormat="1" ht="0.75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7" customFormat="1" ht="37.5" customHeight="1" x14ac:dyDescent="0.2">
      <c r="A15" s="80" t="s">
        <v>1</v>
      </c>
      <c r="B15" s="80"/>
      <c r="C15" s="80"/>
      <c r="D15" s="80"/>
      <c r="E15" s="80"/>
      <c r="F15" s="80"/>
      <c r="G15" s="80"/>
      <c r="H15" s="80"/>
      <c r="I15" s="80"/>
    </row>
    <row r="16" spans="1:12" s="38" customFormat="1" ht="48.75" customHeight="1" x14ac:dyDescent="0.2">
      <c r="A16" s="56"/>
      <c r="B16" s="56"/>
      <c r="C16" s="56"/>
      <c r="D16" s="56"/>
      <c r="E16" s="56"/>
      <c r="F16" s="56"/>
      <c r="G16" s="49"/>
      <c r="H16" s="49"/>
    </row>
    <row r="17" spans="1:10" s="38" customFormat="1" ht="49.5" customHeight="1" x14ac:dyDescent="0.25">
      <c r="A17" s="81"/>
      <c r="B17" s="81"/>
      <c r="C17" s="81"/>
      <c r="D17" s="81"/>
      <c r="E17" s="81"/>
      <c r="F17" s="81"/>
      <c r="G17" s="39"/>
      <c r="H17" s="39"/>
    </row>
    <row r="18" spans="1:10" s="38" customFormat="1" ht="49.5" customHeight="1" x14ac:dyDescent="0.25">
      <c r="A18" s="81"/>
      <c r="B18" s="81"/>
      <c r="C18" s="81"/>
      <c r="D18" s="81"/>
      <c r="E18" s="81"/>
      <c r="F18" s="81"/>
      <c r="G18" s="39"/>
      <c r="H18" s="39"/>
    </row>
    <row r="19" spans="1:10" s="38" customFormat="1" ht="49.5" customHeight="1" x14ac:dyDescent="0.25">
      <c r="A19" s="81"/>
      <c r="B19" s="81"/>
      <c r="C19" s="81"/>
      <c r="D19" s="81"/>
      <c r="E19" s="81"/>
      <c r="F19" s="81"/>
      <c r="G19" s="40"/>
      <c r="H19" s="40"/>
    </row>
    <row r="20" spans="1:10" s="38" customFormat="1" ht="49.5" hidden="1" customHeight="1" x14ac:dyDescent="0.25">
      <c r="A20" s="81"/>
      <c r="B20" s="81"/>
      <c r="C20" s="81"/>
      <c r="D20" s="81"/>
      <c r="E20" s="81"/>
      <c r="F20" s="53"/>
      <c r="G20" s="39"/>
      <c r="H20" s="39"/>
    </row>
    <row r="21" spans="1:10" s="38" customFormat="1" ht="49.5" customHeight="1" x14ac:dyDescent="0.25">
      <c r="A21" s="81"/>
      <c r="B21" s="81"/>
      <c r="C21" s="81"/>
      <c r="D21" s="81"/>
      <c r="E21" s="81"/>
      <c r="F21" s="81"/>
      <c r="G21" s="40"/>
      <c r="H21" s="40"/>
      <c r="I21" s="41"/>
      <c r="J21" s="41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A2" sqref="A2:H2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23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10"/>
      <c r="B3" s="11"/>
      <c r="C3" s="11"/>
      <c r="D3" s="11"/>
      <c r="E3" s="11"/>
      <c r="F3" s="54"/>
      <c r="G3" s="9"/>
      <c r="H3" s="55"/>
    </row>
    <row r="4" spans="1:8" ht="59.25" customHeight="1" thickBot="1" x14ac:dyDescent="0.25">
      <c r="A4" s="85" t="s">
        <v>16</v>
      </c>
      <c r="B4" s="86"/>
      <c r="C4" s="86"/>
      <c r="D4" s="86"/>
      <c r="E4" s="86"/>
      <c r="F4" s="87"/>
      <c r="G4" s="48" t="s">
        <v>15</v>
      </c>
      <c r="H4" s="48" t="s">
        <v>14</v>
      </c>
    </row>
    <row r="5" spans="1:8" ht="80.25" customHeight="1" x14ac:dyDescent="0.2">
      <c r="A5" s="88" t="s">
        <v>13</v>
      </c>
      <c r="B5" s="89"/>
      <c r="C5" s="89"/>
      <c r="D5" s="89"/>
      <c r="E5" s="89"/>
      <c r="F5" s="89"/>
      <c r="G5" s="47">
        <f>[2]Свод!$D$13</f>
        <v>94596281.599999994</v>
      </c>
      <c r="H5" s="46">
        <f>'[1]Интернет л.1'!C10</f>
        <v>72847212.573050007</v>
      </c>
    </row>
    <row r="6" spans="1:8" ht="80.25" customHeight="1" x14ac:dyDescent="0.2">
      <c r="A6" s="90" t="s">
        <v>12</v>
      </c>
      <c r="B6" s="91"/>
      <c r="C6" s="91"/>
      <c r="D6" s="91"/>
      <c r="E6" s="91"/>
      <c r="F6" s="92"/>
      <c r="G6" s="47">
        <f>[2]Свод!$D$16</f>
        <v>5066525.2</v>
      </c>
      <c r="H6" s="46">
        <v>3385272.2503900002</v>
      </c>
    </row>
    <row r="7" spans="1:8" ht="80.25" customHeight="1" x14ac:dyDescent="0.2">
      <c r="A7" s="90" t="s">
        <v>11</v>
      </c>
      <c r="B7" s="91"/>
      <c r="C7" s="91"/>
      <c r="D7" s="91"/>
      <c r="E7" s="91"/>
      <c r="F7" s="92"/>
      <c r="G7" s="45">
        <f>62</f>
        <v>62</v>
      </c>
      <c r="H7" s="44">
        <f>H5/126128375.4*100</f>
        <v>57.756402825315391</v>
      </c>
    </row>
    <row r="8" spans="1:8" ht="80.25" customHeight="1" thickBot="1" x14ac:dyDescent="0.25">
      <c r="A8" s="93" t="s">
        <v>10</v>
      </c>
      <c r="B8" s="94"/>
      <c r="C8" s="94"/>
      <c r="D8" s="94"/>
      <c r="E8" s="94"/>
      <c r="F8" s="94"/>
      <c r="G8" s="43">
        <v>46</v>
      </c>
      <c r="H8" s="42">
        <f>('[1]Интернет л.1'!C8+'[1]Интернет л.1'!C7)/126128375.4*100</f>
        <v>34.815466274530323</v>
      </c>
    </row>
    <row r="9" spans="1:8" ht="18" customHeight="1" x14ac:dyDescent="0.2"/>
    <row r="10" spans="1:8" ht="42.75" customHeight="1" x14ac:dyDescent="0.2">
      <c r="A10" s="82" t="s">
        <v>22</v>
      </c>
      <c r="B10" s="82"/>
      <c r="C10" s="82"/>
      <c r="D10" s="82"/>
      <c r="E10" s="82"/>
      <c r="F10" s="82"/>
      <c r="G10" s="82"/>
      <c r="H10" s="82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лист 1</vt:lpstr>
      <vt:lpstr>Интернет лист 2</vt:lpstr>
      <vt:lpstr>'Интернет 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2018-09-05T06:09:35Z</cp:lastPrinted>
  <dcterms:created xsi:type="dcterms:W3CDTF">2018-07-05T14:50:24Z</dcterms:created>
  <dcterms:modified xsi:type="dcterms:W3CDTF">2018-10-03T07:22:16Z</dcterms:modified>
</cp:coreProperties>
</file>