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Отчет (Приложение 1)" sheetId="1" r:id="rId1"/>
  </sheets>
  <externalReferences>
    <externalReference r:id="rId2"/>
    <externalReference r:id="rId3"/>
    <externalReference r:id="rId4"/>
  </externalReferences>
  <definedNames>
    <definedName name="Excel_BuiltIn_Print_Area_1">#REF!</definedName>
    <definedName name="июля">#REF!</definedName>
    <definedName name="_xlnm.Print_Area" localSheetId="0">'Отчет (Приложение 1)'!$A$1:$D$31</definedName>
  </definedNames>
  <calcPr calcId="145621"/>
</workbook>
</file>

<file path=xl/calcChain.xml><?xml version="1.0" encoding="utf-8"?>
<calcChain xmlns="http://schemas.openxmlformats.org/spreadsheetml/2006/main">
  <c r="D29" i="1" l="1"/>
  <c r="D28" i="1"/>
  <c r="C28" i="1"/>
  <c r="D27" i="1"/>
  <c r="C27" i="1"/>
  <c r="B27" i="1"/>
  <c r="D26" i="1"/>
  <c r="B26" i="1" s="1"/>
  <c r="C26" i="1"/>
  <c r="D25" i="1"/>
  <c r="C25" i="1"/>
  <c r="B25" i="1" s="1"/>
  <c r="D24" i="1"/>
  <c r="C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C11" i="1"/>
  <c r="B11" i="1"/>
  <c r="B29" i="1" s="1"/>
  <c r="D10" i="1"/>
  <c r="B10" i="1" s="1"/>
  <c r="C10" i="1"/>
  <c r="B28" i="1" l="1"/>
  <c r="C29" i="1"/>
</calcChain>
</file>

<file path=xl/sharedStrings.xml><?xml version="1.0" encoding="utf-8"?>
<sst xmlns="http://schemas.openxmlformats.org/spreadsheetml/2006/main" count="32" uniqueCount="29">
  <si>
    <t>Приложение 1</t>
  </si>
  <si>
    <t>к Порядку консолидированного учета долговых обязательств и кредиторской задолженности Нижегородской области</t>
  </si>
  <si>
    <t xml:space="preserve">            </t>
  </si>
  <si>
    <t>СВОДНЫЙ ОТЧЕТ                                                                                                                                                          о  консолидированном долге  Нижегородской области</t>
  </si>
  <si>
    <t>по состоянию на "01" июля 2020 года</t>
  </si>
  <si>
    <t>(тыс.рублей)</t>
  </si>
  <si>
    <t>Наименование показателя</t>
  </si>
  <si>
    <t>Всего</t>
  </si>
  <si>
    <t>Областной уровень</t>
  </si>
  <si>
    <t>Муниципальный уровень</t>
  </si>
  <si>
    <t xml:space="preserve">1. Долговые обязательства, включенные в Государственную долговую книгу Нижегородской области и  долговые книги муниципальных образований, всего: </t>
  </si>
  <si>
    <t xml:space="preserve">       в том числе  просроченные</t>
  </si>
  <si>
    <t xml:space="preserve">1.1  кредитные соглашения и договоры 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</si>
  <si>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</si>
  <si>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</si>
  <si>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</si>
  <si>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</si>
  <si>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</si>
  <si>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</si>
  <si>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</si>
  <si>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</si>
  <si>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 </t>
  </si>
  <si>
    <t>3. Задолженность государственных и муниципальных предприятий, всего</t>
  </si>
  <si>
    <t xml:space="preserve">    в том числе  просроченная</t>
  </si>
  <si>
    <t xml:space="preserve">4. Задолженность акционерных обществ, более 25% акций которых  находится в государственной и муниципальной  собственности </t>
  </si>
  <si>
    <t xml:space="preserve">Итого объем  консолидированного долга Нижегородской области  </t>
  </si>
  <si>
    <t xml:space="preserve">    в том числе  просроченный</t>
  </si>
  <si>
    <t>Заместитель министра финансов</t>
  </si>
  <si>
    <t>Н.Г.Лобанова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</si>
</sst>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2" fillId="0" borderId="0" xfId="0" applyNumberFormat="1" applyFont="1" applyFill="1"/>
    <xf numFmtId="0" fontId="2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3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2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2" fontId="2" fillId="0" borderId="0" xfId="0" applyNumberFormat="1" applyFont="1"/>
    <xf numFmtId="0" fontId="5" fillId="0" borderId="1" xfId="0" applyFont="1" applyFill="1" applyBorder="1" applyAlignment="1">
      <alignment horizontal="left" vertical="top" wrapText="1"/>
    </xf>
    <xf numFmtId="4" fontId="2" fillId="0" borderId="0" xfId="0" applyNumberFormat="1" applyFont="1"/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top" wrapText="1"/>
    </xf>
    <xf numFmtId="164" fontId="3" fillId="0" borderId="0" xfId="2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164" fontId="3" fillId="0" borderId="0" xfId="2" applyNumberFormat="1" applyFont="1" applyFill="1" applyBorder="1" applyAlignment="1">
      <alignment horizontal="right" wrapText="1"/>
    </xf>
    <xf numFmtId="164" fontId="5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164" fontId="6" fillId="0" borderId="0" xfId="2" applyNumberFormat="1" applyFont="1" applyFill="1" applyBorder="1" applyAlignment="1">
      <alignment wrapText="1"/>
    </xf>
    <xf numFmtId="0" fontId="2" fillId="0" borderId="0" xfId="0" applyFont="1" applyBorder="1"/>
  </cellXfs>
  <cellStyles count="8">
    <cellStyle name="Normal" xfId="3"/>
    <cellStyle name="Normal 2" xfId="4"/>
    <cellStyle name="Обычный" xfId="0" builtinId="0"/>
    <cellStyle name="Обычный 2" xfId="5"/>
    <cellStyle name="Обычный 3" xfId="6"/>
    <cellStyle name="Обычный_МОСКВА_БАНКИ" xfId="2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7%20&#1054;&#1090;&#1076;&#1077;&#1083;%20&#1091;&#1087;&#1088;&#1072;&#1074;&#1083;&#1077;&#1085;&#1080;&#1103;%20&#1072;&#1082;&#1090;&#1080;&#1074;&#1072;&#1084;&#1080;/&#1064;&#1072;&#1084;&#1072;&#1085;&#1080;&#1085;&#1072;%20&#1051;.&#1040;/&#1050;&#1054;&#1053;&#1057;&#1054;&#1051;&#1048;&#1044;&#1048;&#1056;&#1054;&#1042;&#1040;&#1053;&#1053;&#1067;&#1049;%20&#1044;&#1054;&#1051;&#1043;/&#1050;&#1044;%202020/&#1050;&#1044;%20&#1085;&#1072;%2001.07.2020/&#1085;&#1072;%2001.07.2020%20&#1058;&#1072;&#1073;&#1083;&#1080;&#1094;&#1072;%20&#1089;&#1074;&#1086;&#1076;%20&#1087;&#1086;%20&#1088;&#1072;&#1081;&#1086;&#1085;&#1072;&#1084;,%20%20&#1082;&#1086;&#1085;&#1089;%20&#1076;&#1086;&#1083;&#1075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7%20&#1054;&#1090;&#1076;&#1077;&#1083;%20&#1091;&#1087;&#1088;&#1072;&#1074;&#1083;&#1077;&#1085;&#1080;&#1103;%20&#1072;&#1082;&#1090;&#1080;&#1074;&#1072;&#1084;&#1080;/&#1051;&#1077;&#1085;&#1072;/&#1054;&#1090;&#1095;&#1077;&#1090;&#1099;%20&#1087;&#1086;%20&#1076;&#1086;&#1083;&#1075;&#1091;/&#1054;&#1090;&#1095;&#1077;&#1090;&#1099;%20&#1087;&#1086;%20&#1084;&#1091;&#1085;&#1080;&#1094;&#1080;&#1087;&#1072;&#1083;&#1100;&#1085;&#1086;&#1084;&#1091;%20&#1076;&#1086;&#1083;&#1075;&#1091;/&#1052;&#1091;&#1085;&#1080;&#1094;&#1080;&#1087;&#1072;&#1083;&#1100;&#1085;&#1099;&#1081;%20&#1076;&#1086;&#1083;&#1075;%202013/&#1052;&#1091;&#1085;&#1080;&#1094;&#1080;&#1087;&#1072;&#1083;&#1100;&#1085;&#1099;&#1081;%20&#1076;&#1086;&#1083;&#1075;%20&#1085;&#1072;%2001.02.2013/11/&#1087;&#1088;&#1080;&#1083;_&#1084;&#1091;&#1085;&#1080;&#1094;&#1080;&#1087;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7%20&#1054;&#1090;&#1076;&#1077;&#1083;%20&#1091;&#1087;&#1088;&#1072;&#1074;&#1083;&#1077;&#1085;&#1080;&#1103;%20&#1072;&#1082;&#1090;&#1080;&#1074;&#1072;&#1084;&#1080;/&#1051;&#1077;&#1085;&#1072;/&#1054;&#1090;&#1095;&#1077;&#1090;&#1099;%20&#1087;&#1086;%20&#1076;&#1086;&#1083;&#1075;&#1091;/&#1054;&#1090;&#1095;&#1077;&#1090;&#1099;%20&#1087;&#1086;%20&#1084;&#1091;&#1085;&#1080;&#1094;&#1080;&#1087;&#1072;&#1083;&#1100;&#1085;&#1086;&#1084;&#1091;%20&#1076;&#1086;&#1083;&#1075;&#1091;/&#1052;&#1091;&#1085;&#1080;&#1094;&#1080;&#1087;&#1072;&#1083;&#1100;&#1085;&#1099;&#1081;%20&#1076;&#1086;&#1083;&#1075;%202013/&#1052;&#1091;&#1085;&#1080;&#1094;&#1080;&#1087;&#1072;&#1083;&#1100;&#1085;&#1099;&#1081;%20&#1076;&#1086;&#1083;&#1075;%20&#1085;&#1072;%2001.02.2013/11/&#1087;&#1088;&#1080;&#1083;%20_&#1084;&#1091;&#1085;&#1080;&#1094;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долг обяз"/>
      <sheetName val="Свод по районам (Приложение 3)"/>
      <sheetName val="Инф от минимущ (Приложение 2)"/>
      <sheetName val="Отчет (Приложение 1)"/>
    </sheetNames>
    <sheetDataSet>
      <sheetData sheetId="0"/>
      <sheetData sheetId="1">
        <row r="11">
          <cell r="B11">
            <v>14960467422.25</v>
          </cell>
          <cell r="C11">
            <v>0</v>
          </cell>
        </row>
        <row r="12">
          <cell r="B12">
            <v>7421692039.9799995</v>
          </cell>
          <cell r="C12">
            <v>0</v>
          </cell>
        </row>
        <row r="13">
          <cell r="B13">
            <v>5000000000</v>
          </cell>
          <cell r="C13">
            <v>0</v>
          </cell>
        </row>
        <row r="14">
          <cell r="B14">
            <v>2532919600</v>
          </cell>
          <cell r="C14">
            <v>0</v>
          </cell>
        </row>
        <row r="18">
          <cell r="B18">
            <v>5855782.2700000005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1703400196.6599998</v>
          </cell>
          <cell r="C20">
            <v>11651453.15</v>
          </cell>
        </row>
        <row r="22">
          <cell r="B22">
            <v>5375136526.21</v>
          </cell>
          <cell r="C22">
            <v>2304740285.46</v>
          </cell>
        </row>
        <row r="25">
          <cell r="B25">
            <v>13245014056.08</v>
          </cell>
          <cell r="C25">
            <v>106475725.81999999</v>
          </cell>
        </row>
        <row r="28">
          <cell r="B28">
            <v>35284018201.199997</v>
          </cell>
          <cell r="C28">
            <v>2422867464.4300003</v>
          </cell>
        </row>
      </sheetData>
      <sheetData sheetId="2">
        <row r="10">
          <cell r="B10">
            <v>2294204</v>
          </cell>
          <cell r="C10">
            <v>1016.7</v>
          </cell>
        </row>
        <row r="15">
          <cell r="B15">
            <v>7434307</v>
          </cell>
          <cell r="C15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Дзержинск п10"/>
      <sheetName val="ННовгород п10"/>
      <sheetName val="г.Саров п10"/>
      <sheetName val="г.Павлово п10"/>
      <sheetName val="г.Городец п10"/>
      <sheetName val="Кстово 10"/>
      <sheetName val="Выкса п10"/>
      <sheetName val="Бор п10"/>
      <sheetName val="г.Арзамас п10"/>
      <sheetName val="Шахунья п10"/>
      <sheetName val="Шаранга п10"/>
      <sheetName val="Чкаловск п10"/>
      <sheetName val="Урень п10"/>
      <sheetName val="Тоншаево п10"/>
      <sheetName val="Сокольской п10"/>
      <sheetName val="Сосновка п10"/>
      <sheetName val="Сеченово п10"/>
      <sheetName val="Сергач п10"/>
      <sheetName val="Семенов п10"/>
      <sheetName val="Починки п10"/>
      <sheetName val="Пильна п10"/>
      <sheetName val="Перевоз п10"/>
      <sheetName val="Первомайск п10"/>
      <sheetName val="Навашино п10"/>
      <sheetName val="Лысково п10"/>
      <sheetName val="Лукоянов п10"/>
      <sheetName val="Кр.Октябрь п10"/>
      <sheetName val="КрБаки п10"/>
      <sheetName val="Ковернено п10"/>
      <sheetName val="Дивеево п10"/>
      <sheetName val="Гагино п10"/>
      <sheetName val="Володары п10"/>
      <sheetName val="Воскресенск п10"/>
      <sheetName val="Ветлуга п10"/>
      <sheetName val="Вача п10"/>
      <sheetName val="Вад п10"/>
      <sheetName val="Бутурлино п10"/>
      <sheetName val="Б.Мурашки п10"/>
      <sheetName val="Б.Болдино п10"/>
      <sheetName val="Арзамасский п10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риложение 7"/>
      <sheetName val="Свод Стар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80" zoomScaleNormal="80" workbookViewId="0">
      <selection activeCell="J4" sqref="J4"/>
    </sheetView>
  </sheetViews>
  <sheetFormatPr defaultRowHeight="12.75" x14ac:dyDescent="0.2"/>
  <cols>
    <col min="1" max="1" width="53.7109375" style="1" customWidth="1"/>
    <col min="2" max="2" width="16.7109375" style="1" bestFit="1" customWidth="1"/>
    <col min="3" max="3" width="21.5703125" style="2" customWidth="1"/>
    <col min="4" max="4" width="21.5703125" style="3" customWidth="1"/>
    <col min="5" max="5" width="13.5703125" style="1" customWidth="1"/>
    <col min="6" max="6" width="13.42578125" style="1" customWidth="1"/>
    <col min="7" max="16384" width="9.140625" style="1"/>
  </cols>
  <sheetData>
    <row r="1" spans="1:4" ht="12.75" customHeight="1" x14ac:dyDescent="0.2"/>
    <row r="2" spans="1:4" ht="17.25" customHeight="1" x14ac:dyDescent="0.3">
      <c r="A2" s="4"/>
      <c r="B2" s="5"/>
      <c r="C2" s="6"/>
      <c r="D2" s="7" t="s">
        <v>0</v>
      </c>
    </row>
    <row r="3" spans="1:4" ht="36.75" customHeight="1" x14ac:dyDescent="0.2">
      <c r="A3" s="4"/>
      <c r="B3" s="8" t="s">
        <v>1</v>
      </c>
      <c r="C3" s="8"/>
      <c r="D3" s="8"/>
    </row>
    <row r="4" spans="1:4" ht="28.5" customHeight="1" x14ac:dyDescent="0.2">
      <c r="A4" s="9" t="s">
        <v>2</v>
      </c>
      <c r="B4" s="8"/>
      <c r="C4" s="8"/>
      <c r="D4" s="8"/>
    </row>
    <row r="5" spans="1:4" ht="18.75" customHeight="1" x14ac:dyDescent="0.3">
      <c r="A5" s="10"/>
    </row>
    <row r="6" spans="1:4" ht="39.75" customHeight="1" x14ac:dyDescent="0.3">
      <c r="A6" s="11" t="s">
        <v>3</v>
      </c>
      <c r="B6" s="11"/>
      <c r="C6" s="11"/>
      <c r="D6" s="11"/>
    </row>
    <row r="7" spans="1:4" ht="18.75" customHeight="1" x14ac:dyDescent="0.3">
      <c r="A7" s="12" t="s">
        <v>4</v>
      </c>
      <c r="B7" s="12"/>
      <c r="C7" s="12"/>
      <c r="D7" s="12"/>
    </row>
    <row r="8" spans="1:4" ht="22.5" customHeight="1" x14ac:dyDescent="0.25">
      <c r="A8" s="13"/>
      <c r="D8" s="14" t="s">
        <v>5</v>
      </c>
    </row>
    <row r="9" spans="1:4" ht="31.5" x14ac:dyDescent="0.2">
      <c r="A9" s="15" t="s">
        <v>6</v>
      </c>
      <c r="B9" s="15" t="s">
        <v>7</v>
      </c>
      <c r="C9" s="16" t="s">
        <v>8</v>
      </c>
      <c r="D9" s="17" t="s">
        <v>9</v>
      </c>
    </row>
    <row r="10" spans="1:4" ht="63" x14ac:dyDescent="0.2">
      <c r="A10" s="18" t="s">
        <v>10</v>
      </c>
      <c r="B10" s="19">
        <f>SUM(C10:D10)</f>
        <v>83348506.132250011</v>
      </c>
      <c r="C10" s="19">
        <f>C12+C14+C16+C18</f>
        <v>68388038.710000008</v>
      </c>
      <c r="D10" s="19">
        <f>'[1]Свод по районам (Приложение 3)'!B11/1000</f>
        <v>14960467.422250001</v>
      </c>
    </row>
    <row r="11" spans="1:4" ht="15.75" x14ac:dyDescent="0.2">
      <c r="A11" s="18" t="s">
        <v>11</v>
      </c>
      <c r="B11" s="19">
        <f>SUM(B13,B15,B17,B19,B21)</f>
        <v>0</v>
      </c>
      <c r="C11" s="19">
        <f>C13+C15+C17+C19+C21</f>
        <v>0</v>
      </c>
      <c r="D11" s="19">
        <f>'[1]Свод по районам (Приложение 3)'!C11/1000</f>
        <v>0</v>
      </c>
    </row>
    <row r="12" spans="1:4" ht="23.25" customHeight="1" x14ac:dyDescent="0.2">
      <c r="A12" s="18" t="s">
        <v>12</v>
      </c>
      <c r="B12" s="19">
        <f>SUM(C12:D12)</f>
        <v>7421692.0399799999</v>
      </c>
      <c r="C12" s="20"/>
      <c r="D12" s="19">
        <f>'[1]Свод по районам (Приложение 3)'!B12/1000</f>
        <v>7421692.0399799999</v>
      </c>
    </row>
    <row r="13" spans="1:4" ht="15.75" x14ac:dyDescent="0.2">
      <c r="A13" s="18" t="s">
        <v>13</v>
      </c>
      <c r="B13" s="19">
        <f t="shared" ref="B13:B21" si="0">SUM(C13:D13)</f>
        <v>0</v>
      </c>
      <c r="C13" s="20">
        <v>0</v>
      </c>
      <c r="D13" s="19">
        <f>'[1]Свод по районам (Приложение 3)'!C12/1000</f>
        <v>0</v>
      </c>
    </row>
    <row r="14" spans="1:4" ht="31.5" x14ac:dyDescent="0.2">
      <c r="A14" s="18" t="s">
        <v>14</v>
      </c>
      <c r="B14" s="19">
        <f t="shared" si="0"/>
        <v>45900000</v>
      </c>
      <c r="C14" s="20">
        <v>40900000</v>
      </c>
      <c r="D14" s="19">
        <f>'[1]Свод по районам (Приложение 3)'!B13/1000</f>
        <v>5000000</v>
      </c>
    </row>
    <row r="15" spans="1:4" ht="15.75" x14ac:dyDescent="0.2">
      <c r="A15" s="18" t="s">
        <v>11</v>
      </c>
      <c r="B15" s="19">
        <f t="shared" si="0"/>
        <v>0</v>
      </c>
      <c r="C15" s="20">
        <v>0</v>
      </c>
      <c r="D15" s="19">
        <f>'[1]Свод по районам (Приложение 3)'!C13/1000</f>
        <v>0</v>
      </c>
    </row>
    <row r="16" spans="1:4" ht="31.5" x14ac:dyDescent="0.2">
      <c r="A16" s="18" t="s">
        <v>15</v>
      </c>
      <c r="B16" s="19">
        <f t="shared" si="0"/>
        <v>29836220.060000002</v>
      </c>
      <c r="C16" s="20">
        <v>27303300.460000001</v>
      </c>
      <c r="D16" s="19">
        <f>'[1]Свод по районам (Приложение 3)'!B14/1000</f>
        <v>2532919.6</v>
      </c>
    </row>
    <row r="17" spans="1:7" ht="15.75" x14ac:dyDescent="0.2">
      <c r="A17" s="18" t="s">
        <v>16</v>
      </c>
      <c r="B17" s="19">
        <f t="shared" si="0"/>
        <v>0</v>
      </c>
      <c r="C17" s="20">
        <v>0</v>
      </c>
      <c r="D17" s="19">
        <f>'[1]Свод по районам (Приложение 3)'!C14/1000</f>
        <v>0</v>
      </c>
    </row>
    <row r="18" spans="1:7" ht="31.5" x14ac:dyDescent="0.2">
      <c r="A18" s="18" t="s">
        <v>17</v>
      </c>
      <c r="B18" s="19">
        <f>SUM(C18:D18)</f>
        <v>190594.03227</v>
      </c>
      <c r="C18" s="20">
        <v>184738.25</v>
      </c>
      <c r="D18" s="19">
        <f>'[1]Свод по районам (Приложение 3)'!B18/1000</f>
        <v>5855.7822700000006</v>
      </c>
    </row>
    <row r="19" spans="1:7" ht="15.75" x14ac:dyDescent="0.2">
      <c r="A19" s="18" t="s">
        <v>18</v>
      </c>
      <c r="B19" s="19">
        <f t="shared" si="0"/>
        <v>0</v>
      </c>
      <c r="C19" s="20">
        <v>0</v>
      </c>
      <c r="D19" s="19">
        <f>'[1]Свод по районам (Приложение 3)'!C18/1000</f>
        <v>0</v>
      </c>
    </row>
    <row r="20" spans="1:7" ht="15.75" x14ac:dyDescent="0.2">
      <c r="A20" s="18" t="s">
        <v>19</v>
      </c>
      <c r="B20" s="19">
        <f t="shared" si="0"/>
        <v>0</v>
      </c>
      <c r="C20" s="20">
        <v>0</v>
      </c>
      <c r="D20" s="19">
        <f>'[1]Свод по районам (Приложение 3)'!B19/1000</f>
        <v>0</v>
      </c>
    </row>
    <row r="21" spans="1:7" ht="15.75" x14ac:dyDescent="0.2">
      <c r="A21" s="18" t="s">
        <v>18</v>
      </c>
      <c r="B21" s="19">
        <f t="shared" si="0"/>
        <v>0</v>
      </c>
      <c r="C21" s="20">
        <v>0</v>
      </c>
      <c r="D21" s="19">
        <f>'[1]Свод по районам (Приложение 3)'!C19/1000</f>
        <v>0</v>
      </c>
    </row>
    <row r="22" spans="1:7" ht="47.25" x14ac:dyDescent="0.2">
      <c r="A22" s="18" t="s">
        <v>20</v>
      </c>
      <c r="B22" s="19">
        <f>C22+D22</f>
        <v>3869609.4666599999</v>
      </c>
      <c r="C22" s="20">
        <v>2166209.27</v>
      </c>
      <c r="D22" s="19">
        <f>'[1]Свод по районам (Приложение 3)'!B20/1000</f>
        <v>1703400.1966599999</v>
      </c>
      <c r="E22" s="21"/>
    </row>
    <row r="23" spans="1:7" ht="15.75" x14ac:dyDescent="0.2">
      <c r="A23" s="22" t="s">
        <v>21</v>
      </c>
      <c r="B23" s="19">
        <f>C23+D23</f>
        <v>11651.453150000001</v>
      </c>
      <c r="C23" s="20">
        <v>0</v>
      </c>
      <c r="D23" s="19">
        <f>'[1]Свод по районам (Приложение 3)'!C20/1000</f>
        <v>11651.453150000001</v>
      </c>
    </row>
    <row r="24" spans="1:7" ht="31.5" x14ac:dyDescent="0.2">
      <c r="A24" s="18" t="s">
        <v>22</v>
      </c>
      <c r="B24" s="19">
        <f>SUM(C24:D24)</f>
        <v>7669340.5262099998</v>
      </c>
      <c r="C24" s="19">
        <f>'[1]Инф от минимущ (Приложение 2)'!B10</f>
        <v>2294204</v>
      </c>
      <c r="D24" s="19">
        <f>'[1]Свод по районам (Приложение 3)'!B22/1000</f>
        <v>5375136.5262099998</v>
      </c>
    </row>
    <row r="25" spans="1:7" ht="20.25" customHeight="1" x14ac:dyDescent="0.2">
      <c r="A25" s="18" t="s">
        <v>23</v>
      </c>
      <c r="B25" s="19">
        <f>SUM(C25:D25)</f>
        <v>2305756.9854600001</v>
      </c>
      <c r="C25" s="19">
        <f>'[1]Инф от минимущ (Приложение 2)'!C10</f>
        <v>1016.7</v>
      </c>
      <c r="D25" s="19">
        <f>'[1]Свод по районам (Приложение 3)'!C22/1000</f>
        <v>2304740.2854599999</v>
      </c>
      <c r="F25" s="23"/>
    </row>
    <row r="26" spans="1:7" ht="47.25" x14ac:dyDescent="0.2">
      <c r="A26" s="18" t="s">
        <v>24</v>
      </c>
      <c r="B26" s="19">
        <f>SUM(C26:D26)</f>
        <v>20679321.056079999</v>
      </c>
      <c r="C26" s="19">
        <f>'[1]Инф от минимущ (Приложение 2)'!B15</f>
        <v>7434307</v>
      </c>
      <c r="D26" s="19">
        <f>'[1]Свод по районам (Приложение 3)'!B25/1000</f>
        <v>13245014.05608</v>
      </c>
    </row>
    <row r="27" spans="1:7" ht="15.75" x14ac:dyDescent="0.2">
      <c r="A27" s="18" t="s">
        <v>23</v>
      </c>
      <c r="B27" s="19">
        <f>SUM(C27:D27)</f>
        <v>106475.72581999999</v>
      </c>
      <c r="C27" s="19">
        <f>'[1]Инф от минимущ (Приложение 2)'!C15</f>
        <v>0</v>
      </c>
      <c r="D27" s="19">
        <f>'[1]Свод по районам (Приложение 3)'!C25/1000</f>
        <v>106475.72581999999</v>
      </c>
    </row>
    <row r="28" spans="1:7" ht="31.5" x14ac:dyDescent="0.2">
      <c r="A28" s="18" t="s">
        <v>25</v>
      </c>
      <c r="B28" s="24">
        <f>SUM(B10,B22,B24,B26)</f>
        <v>115566777.1812</v>
      </c>
      <c r="C28" s="24">
        <f>C10+C22+C24+C26</f>
        <v>80282758.980000004</v>
      </c>
      <c r="D28" s="24">
        <f>'[1]Свод по районам (Приложение 3)'!B28/1000</f>
        <v>35284018.201199993</v>
      </c>
      <c r="E28" s="23"/>
    </row>
    <row r="29" spans="1:7" ht="15.75" x14ac:dyDescent="0.2">
      <c r="A29" s="18" t="s">
        <v>26</v>
      </c>
      <c r="B29" s="25">
        <f>SUM(B11,B23,B25,B27)</f>
        <v>2423884.1644299999</v>
      </c>
      <c r="C29" s="25">
        <f>C11+C23+C25+C27</f>
        <v>1016.7</v>
      </c>
      <c r="D29" s="25">
        <f>'[1]Свод по районам (Приложение 3)'!C28/1000</f>
        <v>2422867.4644300002</v>
      </c>
      <c r="E29" s="23"/>
    </row>
    <row r="30" spans="1:7" x14ac:dyDescent="0.2">
      <c r="B30" s="3"/>
    </row>
    <row r="31" spans="1:7" ht="69.75" customHeight="1" x14ac:dyDescent="0.3">
      <c r="A31" s="26" t="s">
        <v>27</v>
      </c>
      <c r="B31" s="5"/>
      <c r="C31" s="27"/>
      <c r="D31" s="28" t="s">
        <v>28</v>
      </c>
      <c r="F31" s="29"/>
      <c r="G31" s="29"/>
    </row>
    <row r="32" spans="1:7" ht="15.75" x14ac:dyDescent="0.25">
      <c r="B32" s="29"/>
      <c r="C32" s="30"/>
      <c r="F32" s="31"/>
      <c r="G32" s="32"/>
    </row>
  </sheetData>
  <mergeCells count="3">
    <mergeCell ref="B3:D4"/>
    <mergeCell ref="A6:D6"/>
    <mergeCell ref="A7:D7"/>
  </mergeCells>
  <pageMargins left="0.75" right="0.75" top="1" bottom="1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(Приложение 1)</vt:lpstr>
      <vt:lpstr>'Отчет (Приложение 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2020-09-08T13:38:27Z</dcterms:created>
  <dcterms:modified xsi:type="dcterms:W3CDTF">2020-09-08T13:38:55Z</dcterms:modified>
</cp:coreProperties>
</file>