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Отчет (Приложение 1)" sheetId="1" r:id="rId1"/>
  </sheets>
  <externalReferences>
    <externalReference r:id="rId2"/>
  </externalReferences>
  <definedNames>
    <definedName name="Excel_BuiltIn_Print_Area_1">#REF!</definedName>
    <definedName name="июля">#REF!</definedName>
    <definedName name="_xlnm.Print_Area" localSheetId="0">'Отчет (Приложение 1)'!$A$1:$D$30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27" i="1"/>
  <c r="C27" i="1"/>
  <c r="B27" i="1" s="1"/>
  <c r="D26" i="1"/>
  <c r="B26" i="1" s="1"/>
  <c r="C26" i="1"/>
  <c r="D25" i="1"/>
  <c r="C25" i="1"/>
  <c r="B25" i="1" s="1"/>
  <c r="D24" i="1"/>
  <c r="C24" i="1"/>
  <c r="D23" i="1"/>
  <c r="B23" i="1" s="1"/>
  <c r="D22" i="1"/>
  <c r="B22" i="1" s="1"/>
  <c r="D21" i="1"/>
  <c r="B21" i="1" s="1"/>
  <c r="D20" i="1"/>
  <c r="B20" i="1"/>
  <c r="D19" i="1"/>
  <c r="B19" i="1" s="1"/>
  <c r="D18" i="1"/>
  <c r="B18" i="1"/>
  <c r="D17" i="1"/>
  <c r="B17" i="1" s="1"/>
  <c r="D16" i="1"/>
  <c r="B16" i="1" s="1"/>
  <c r="D15" i="1"/>
  <c r="B15" i="1" s="1"/>
  <c r="D14" i="1"/>
  <c r="B14" i="1" s="1"/>
  <c r="D13" i="1"/>
  <c r="B13" i="1" s="1"/>
  <c r="D12" i="1"/>
  <c r="B12" i="1"/>
  <c r="D11" i="1"/>
  <c r="C11" i="1"/>
  <c r="D10" i="1"/>
  <c r="C10" i="1"/>
  <c r="C28" i="1" s="1"/>
  <c r="B10" i="1" l="1"/>
  <c r="B11" i="1"/>
  <c r="B24" i="1"/>
  <c r="C29" i="1"/>
  <c r="B29" i="1"/>
  <c r="B28" i="1" l="1"/>
</calcChain>
</file>

<file path=xl/sharedStrings.xml><?xml version="1.0" encoding="utf-8"?>
<sst xmlns="http://schemas.openxmlformats.org/spreadsheetml/2006/main" count="30" uniqueCount="27">
  <si>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</si>
  <si>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</si>
  <si>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 xml:space="preserve">            </t>
  </si>
  <si>
    <t>СВОДНЫЙ ОТЧЕТ                                                                                                                                                          о  консолидированном долге  Нижегородской области</t>
  </si>
  <si>
    <t>по состоянию на "01" октября 2021 года</t>
  </si>
  <si>
    <t>(тыс.рублей)</t>
  </si>
  <si>
    <t>Наименование показателя</t>
  </si>
  <si>
    <t>Всего</t>
  </si>
  <si>
    <t>Областной уровень</t>
  </si>
  <si>
    <t>Муниципальный уровень</t>
  </si>
  <si>
    <t xml:space="preserve">1. Долговые обязательства, включенные в Государственную долговую книгу Нижегородской области и  долговые книги муниципальных образований, всего: </t>
  </si>
  <si>
    <t xml:space="preserve">       в том числе  просроченные</t>
  </si>
  <si>
    <t xml:space="preserve">1.1  кредитные соглашения и договоры 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</si>
  <si>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</si>
  <si>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</si>
  <si>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</si>
  <si>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</si>
  <si>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</si>
  <si>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</si>
  <si>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</si>
  <si>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</si>
  <si>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 </t>
  </si>
  <si>
    <t>3. Задолженность государственных и муниципальных предприятий, всего</t>
  </si>
  <si>
    <t xml:space="preserve">    в том числе  просроченная</t>
  </si>
  <si>
    <t xml:space="preserve">4. Задолженность акционерных обществ, более 25% акций которых  находится в государственной и муниципальной  собственности </t>
  </si>
  <si>
    <t xml:space="preserve">Итого объем  консолидированного долга Нижегородской области 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</si>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</sst>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2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2" fillId="0" borderId="0"/>
    <xf numFmtId="0" fontId="20" fillId="0" borderId="0"/>
    <xf numFmtId="0" fontId="1" fillId="0" borderId="0"/>
    <xf numFmtId="43" fontId="12" fillId="0" borderId="0" applyFont="0" applyFill="0" applyBorder="0" applyAlignment="0" applyProtection="0"/>
    <xf numFmtId="0" fontId="10" fillId="0" borderId="5" applyNumberFormat="0" applyFill="0" applyAlignment="0" applyProtection="0"/>
    <xf numFmtId="0" fontId="6" fillId="4" borderId="1" applyNumberFormat="0" applyAlignment="0" applyProtection="0"/>
    <xf numFmtId="0" fontId="4" fillId="2" borderId="0" applyNumberFormat="0" applyBorder="0" applyAlignment="0" applyProtection="0"/>
    <xf numFmtId="0" fontId="11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4" borderId="1" applyNumberFormat="0" applyAlignment="0" applyProtection="0"/>
    <xf numFmtId="0" fontId="21" fillId="6" borderId="4" applyNumberFormat="0" applyFont="0" applyAlignment="0" applyProtection="0"/>
    <xf numFmtId="0" fontId="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1" fillId="7" borderId="0" applyNumberFormat="0" applyBorder="0" applyAlignment="0" applyProtection="0"/>
    <xf numFmtId="0" fontId="7" fillId="0" borderId="2" applyNumberFormat="0" applyFill="0" applyAlignment="0" applyProtection="0"/>
    <xf numFmtId="0" fontId="8" fillId="5" borderId="3" applyNumberFormat="0" applyAlignment="0" applyProtection="0"/>
    <xf numFmtId="0" fontId="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9" fillId="0" borderId="4" applyNumberFormat="0" applyAlignment="0" applyProtection="0"/>
    <xf numFmtId="0" fontId="5" fillId="3" borderId="0" applyNumberFormat="0" applyBorder="0" applyAlignment="0" applyProtection="0"/>
    <xf numFmtId="0" fontId="8" fillId="5" borderId="3" applyNumberFormat="0" applyAlignment="0" applyProtection="0"/>
  </cellStyleXfs>
  <cellXfs count="26">
    <xf numFmtId="0" fontId="0" fillId="0" borderId="0" xfId="0"/>
    <xf numFmtId="0" fontId="13" fillId="0" borderId="0" xfId="0" applyFont="1"/>
    <xf numFmtId="3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Alignment="1">
      <alignment horizontal="left" vertical="top" wrapText="1"/>
    </xf>
    <xf numFmtId="0" fontId="14" fillId="0" borderId="0" xfId="0" applyFont="1"/>
    <xf numFmtId="3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13" fillId="0" borderId="0" xfId="0" applyFont="1" applyFill="1" applyAlignment="1">
      <alignment horizontal="right"/>
    </xf>
    <xf numFmtId="0" fontId="16" fillId="0" borderId="6" xfId="0" applyFont="1" applyBorder="1" applyAlignment="1">
      <alignment horizontal="center" vertical="center" wrapText="1"/>
    </xf>
    <xf numFmtId="3" fontId="16" fillId="8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4" fontId="16" fillId="0" borderId="6" xfId="0" applyNumberFormat="1" applyFont="1" applyFill="1" applyBorder="1" applyAlignment="1">
      <alignment horizontal="right" vertical="center" wrapText="1"/>
    </xf>
    <xf numFmtId="4" fontId="16" fillId="8" borderId="6" xfId="0" applyNumberFormat="1" applyFont="1" applyFill="1" applyBorder="1" applyAlignment="1">
      <alignment horizontal="right" vertical="center" wrapText="1"/>
    </xf>
    <xf numFmtId="2" fontId="13" fillId="0" borderId="0" xfId="0" applyNumberFormat="1" applyFont="1"/>
    <xf numFmtId="0" fontId="16" fillId="0" borderId="6" xfId="0" applyFont="1" applyFill="1" applyBorder="1" applyAlignment="1">
      <alignment horizontal="left" vertical="top" wrapText="1"/>
    </xf>
    <xf numFmtId="4" fontId="17" fillId="0" borderId="6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" fontId="17" fillId="0" borderId="6" xfId="1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26">
    <cellStyle name="Normal" xfId="2"/>
    <cellStyle name="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Финансовый" xfId="1" builtinId="3"/>
    <cellStyle name="Финансовый 2" xfId="8"/>
    <cellStyle name="㼿" xfId="9"/>
    <cellStyle name="㼿 " xfId="10"/>
    <cellStyle name="㼿?" xfId="11"/>
    <cellStyle name="㼿‿‿㼿㼿㼿?" xfId="12"/>
    <cellStyle name="㼿㼿" xfId="13"/>
    <cellStyle name="㼿㼿 " xfId="14"/>
    <cellStyle name="㼿㼿?" xfId="15"/>
    <cellStyle name="㼿㼿‿㼿㼿㼿㼿㼿㼿㼿" xfId="16"/>
    <cellStyle name="㼿㼿㼿" xfId="17"/>
    <cellStyle name="㼿㼿㼿?" xfId="18"/>
    <cellStyle name="㼿㼿㼿㼿" xfId="19"/>
    <cellStyle name="㼿㼿㼿㼿?" xfId="20"/>
    <cellStyle name="㼿㼿㼿㼿‿?" xfId="21"/>
    <cellStyle name="㼿㼿㼿㼿‿㼿㼿㼿" xfId="22"/>
    <cellStyle name="㼿㼿㼿㼿㼿" xfId="23"/>
    <cellStyle name="㼿㼿㼿㼿㼿?" xfId="24"/>
    <cellStyle name="㼿㼿㼿㼿㼿‿㼿㼿㼿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7%20&#1054;&#1090;&#1076;&#1077;&#1083;%20&#1091;&#1087;&#1088;&#1072;&#1074;&#1083;&#1077;&#1085;&#1080;&#1103;%20&#1072;&#1082;&#1090;&#1080;&#1074;&#1072;&#1084;&#1080;/&#1064;&#1072;&#1084;&#1072;&#1085;&#1080;&#1085;&#1072;%20&#1051;.&#1040;/&#1050;&#1054;&#1053;&#1057;&#1054;&#1051;&#1048;&#1044;&#1048;&#1056;&#1054;&#1042;&#1040;&#1053;&#1053;&#1067;&#1049;%20&#1044;&#1054;&#1051;&#1043;/&#1050;&#1044;%202021/&#1050;&#1044;%20&#1085;&#1072;%2001.10.2021/&#1085;&#1072;%2001.10.2021%20&#1058;&#1072;&#1073;&#1083;&#1080;&#1094;&#1072;%20&#1089;&#1074;&#1086;&#1076;%20&#1087;&#1086;%20&#1088;&#1072;&#1081;&#1086;&#1085;&#1072;&#1084;,%20%20&#1082;&#1086;&#1085;&#1089;%20&#1076;&#1086;&#1083;&#107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долг обяз"/>
      <sheetName val="Свод по районам (Приложение 3)"/>
      <sheetName val="Инф от минимущ (Приложение 2)"/>
      <sheetName val="Отчет (Приложение 1)"/>
    </sheetNames>
    <sheetDataSet>
      <sheetData sheetId="0"/>
      <sheetData sheetId="1">
        <row r="11">
          <cell r="F11">
            <v>15322144742.289999</v>
          </cell>
          <cell r="G11">
            <v>0</v>
          </cell>
        </row>
        <row r="12">
          <cell r="F12">
            <v>5366842066.5799999</v>
          </cell>
          <cell r="G12">
            <v>0</v>
          </cell>
        </row>
        <row r="13">
          <cell r="F13">
            <v>3125000000</v>
          </cell>
          <cell r="G13">
            <v>0</v>
          </cell>
        </row>
        <row r="14">
          <cell r="F14">
            <v>6827512440</v>
          </cell>
          <cell r="G14">
            <v>0</v>
          </cell>
        </row>
        <row r="18">
          <cell r="F18">
            <v>2790235.7100000004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1743191550.48</v>
          </cell>
          <cell r="G20">
            <v>28552451.07</v>
          </cell>
        </row>
        <row r="22">
          <cell r="F22">
            <v>3029447195.1300001</v>
          </cell>
          <cell r="G22">
            <v>1211158449.45</v>
          </cell>
        </row>
        <row r="25">
          <cell r="F25">
            <v>12840877586.24</v>
          </cell>
          <cell r="G25">
            <v>508386406.16000003</v>
          </cell>
        </row>
        <row r="28">
          <cell r="F28">
            <v>32935661074.139999</v>
          </cell>
          <cell r="G28">
            <v>1748097306.6800001</v>
          </cell>
        </row>
      </sheetData>
      <sheetData sheetId="2">
        <row r="10">
          <cell r="B10">
            <v>5885581</v>
          </cell>
          <cell r="C10">
            <v>0</v>
          </cell>
        </row>
        <row r="15">
          <cell r="B15">
            <v>7554171</v>
          </cell>
          <cell r="C15">
            <v>615348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80" zoomScaleNormal="80" workbookViewId="0">
      <selection activeCell="F27" sqref="F27"/>
    </sheetView>
  </sheetViews>
  <sheetFormatPr defaultRowHeight="12.75" x14ac:dyDescent="0.2"/>
  <cols>
    <col min="1" max="1" width="55.140625" style="1" customWidth="1"/>
    <col min="2" max="2" width="16.7109375" style="1" bestFit="1" customWidth="1"/>
    <col min="3" max="3" width="21.5703125" style="2" customWidth="1"/>
    <col min="4" max="4" width="21.5703125" style="3" customWidth="1"/>
    <col min="5" max="5" width="13.5703125" style="1" customWidth="1"/>
    <col min="6" max="16384" width="9.140625" style="1"/>
  </cols>
  <sheetData>
    <row r="1" spans="1:4" ht="12.75" customHeight="1" x14ac:dyDescent="0.2"/>
    <row r="2" spans="1:4" ht="17.25" customHeight="1" x14ac:dyDescent="0.3">
      <c r="A2" s="4"/>
      <c r="B2" s="5"/>
      <c r="C2" s="6"/>
      <c r="D2" s="7" t="s">
        <v>0</v>
      </c>
    </row>
    <row r="3" spans="1:4" ht="36.75" customHeight="1" x14ac:dyDescent="0.2">
      <c r="A3" s="4"/>
      <c r="B3" s="23" t="s">
        <v>1</v>
      </c>
      <c r="C3" s="23"/>
      <c r="D3" s="23"/>
    </row>
    <row r="4" spans="1:4" ht="28.5" customHeight="1" x14ac:dyDescent="0.2">
      <c r="A4" s="8" t="s">
        <v>2</v>
      </c>
      <c r="B4" s="23"/>
      <c r="C4" s="23"/>
      <c r="D4" s="23"/>
    </row>
    <row r="5" spans="1:4" ht="18.75" customHeight="1" x14ac:dyDescent="0.3">
      <c r="A5" s="9"/>
    </row>
    <row r="6" spans="1:4" ht="39.75" customHeight="1" x14ac:dyDescent="0.3">
      <c r="A6" s="24" t="s">
        <v>3</v>
      </c>
      <c r="B6" s="24"/>
      <c r="C6" s="24"/>
      <c r="D6" s="24"/>
    </row>
    <row r="7" spans="1:4" ht="18.75" customHeight="1" x14ac:dyDescent="0.3">
      <c r="A7" s="25" t="s">
        <v>4</v>
      </c>
      <c r="B7" s="25"/>
      <c r="C7" s="25"/>
      <c r="D7" s="25"/>
    </row>
    <row r="8" spans="1:4" ht="22.5" customHeight="1" x14ac:dyDescent="0.25">
      <c r="A8" s="10"/>
      <c r="D8" s="11" t="s">
        <v>5</v>
      </c>
    </row>
    <row r="9" spans="1:4" ht="31.5" x14ac:dyDescent="0.2">
      <c r="A9" s="12" t="s">
        <v>6</v>
      </c>
      <c r="B9" s="12" t="s">
        <v>7</v>
      </c>
      <c r="C9" s="13" t="s">
        <v>8</v>
      </c>
      <c r="D9" s="14" t="s">
        <v>9</v>
      </c>
    </row>
    <row r="10" spans="1:4" ht="63" x14ac:dyDescent="0.2">
      <c r="A10" s="15" t="s">
        <v>10</v>
      </c>
      <c r="B10" s="16">
        <f>SUM(C10:D10)</f>
        <v>87230033.62229</v>
      </c>
      <c r="C10" s="17">
        <f>C12+C14+C16+C18</f>
        <v>71907888.879999995</v>
      </c>
      <c r="D10" s="16">
        <f>'[1]Свод по районам (Приложение 3)'!F11/1000</f>
        <v>15322144.742289999</v>
      </c>
    </row>
    <row r="11" spans="1:4" ht="15.75" x14ac:dyDescent="0.2">
      <c r="A11" s="15" t="s">
        <v>11</v>
      </c>
      <c r="B11" s="16">
        <f>SUM(B13,B15,B17,B19,B21)</f>
        <v>0</v>
      </c>
      <c r="C11" s="17">
        <f>C13+C15+C17+C19+C21</f>
        <v>0</v>
      </c>
      <c r="D11" s="16">
        <f>'[1]Свод по районам (Приложение 3)'!G11/1000</f>
        <v>0</v>
      </c>
    </row>
    <row r="12" spans="1:4" ht="23.25" customHeight="1" x14ac:dyDescent="0.2">
      <c r="A12" s="15" t="s">
        <v>12</v>
      </c>
      <c r="B12" s="16">
        <f>SUM(C12:D12)</f>
        <v>5366842.0665800003</v>
      </c>
      <c r="C12" s="17"/>
      <c r="D12" s="16">
        <f>'[1]Свод по районам (Приложение 3)'!F12/1000</f>
        <v>5366842.0665800003</v>
      </c>
    </row>
    <row r="13" spans="1:4" ht="15.75" x14ac:dyDescent="0.2">
      <c r="A13" s="15" t="s">
        <v>13</v>
      </c>
      <c r="B13" s="16">
        <f t="shared" ref="B13:B21" si="0">SUM(C13:D13)</f>
        <v>0</v>
      </c>
      <c r="C13" s="17">
        <v>0</v>
      </c>
      <c r="D13" s="16">
        <f>'[1]Свод по районам (Приложение 3)'!G12/1000</f>
        <v>0</v>
      </c>
    </row>
    <row r="14" spans="1:4" ht="31.5" x14ac:dyDescent="0.2">
      <c r="A14" s="15" t="s">
        <v>14</v>
      </c>
      <c r="B14" s="16">
        <f t="shared" si="0"/>
        <v>40225000</v>
      </c>
      <c r="C14" s="17">
        <v>37100000</v>
      </c>
      <c r="D14" s="16">
        <f>'[1]Свод по районам (Приложение 3)'!F13/1000</f>
        <v>3125000</v>
      </c>
    </row>
    <row r="15" spans="1:4" ht="15.75" x14ac:dyDescent="0.2">
      <c r="A15" s="15" t="s">
        <v>11</v>
      </c>
      <c r="B15" s="16">
        <f t="shared" si="0"/>
        <v>0</v>
      </c>
      <c r="C15" s="17">
        <v>0</v>
      </c>
      <c r="D15" s="16">
        <f>'[1]Свод по районам (Приложение 3)'!G13/1000</f>
        <v>0</v>
      </c>
    </row>
    <row r="16" spans="1:4" ht="31.5" x14ac:dyDescent="0.2">
      <c r="A16" s="15" t="s">
        <v>15</v>
      </c>
      <c r="B16" s="16">
        <f t="shared" si="0"/>
        <v>41477189.099999994</v>
      </c>
      <c r="C16" s="17">
        <v>34649676.659999996</v>
      </c>
      <c r="D16" s="16">
        <f>'[1]Свод по районам (Приложение 3)'!F14/1000</f>
        <v>6827512.4400000004</v>
      </c>
    </row>
    <row r="17" spans="1:5" ht="15.75" x14ac:dyDescent="0.2">
      <c r="A17" s="15" t="s">
        <v>16</v>
      </c>
      <c r="B17" s="16">
        <f t="shared" si="0"/>
        <v>0</v>
      </c>
      <c r="C17" s="17">
        <v>0</v>
      </c>
      <c r="D17" s="16">
        <f>'[1]Свод по районам (Приложение 3)'!G14/1000</f>
        <v>0</v>
      </c>
    </row>
    <row r="18" spans="1:5" ht="31.5" x14ac:dyDescent="0.2">
      <c r="A18" s="15" t="s">
        <v>17</v>
      </c>
      <c r="B18" s="16">
        <f>SUM(C18:D18)</f>
        <v>161002.45571000001</v>
      </c>
      <c r="C18" s="17">
        <v>158212.22</v>
      </c>
      <c r="D18" s="16">
        <f>'[1]Свод по районам (Приложение 3)'!F18/1000</f>
        <v>2790.2357100000004</v>
      </c>
    </row>
    <row r="19" spans="1:5" ht="15.75" x14ac:dyDescent="0.2">
      <c r="A19" s="15" t="s">
        <v>18</v>
      </c>
      <c r="B19" s="16">
        <f t="shared" si="0"/>
        <v>0</v>
      </c>
      <c r="C19" s="17">
        <v>0</v>
      </c>
      <c r="D19" s="16">
        <f>'[1]Свод по районам (Приложение 3)'!G18/1000</f>
        <v>0</v>
      </c>
    </row>
    <row r="20" spans="1:5" ht="15.75" x14ac:dyDescent="0.2">
      <c r="A20" s="15" t="s">
        <v>19</v>
      </c>
      <c r="B20" s="16">
        <f t="shared" si="0"/>
        <v>0</v>
      </c>
      <c r="C20" s="17">
        <v>0</v>
      </c>
      <c r="D20" s="16">
        <f>'[1]Свод по районам (Приложение 3)'!F19/1000</f>
        <v>0</v>
      </c>
    </row>
    <row r="21" spans="1:5" ht="15.75" x14ac:dyDescent="0.2">
      <c r="A21" s="15" t="s">
        <v>18</v>
      </c>
      <c r="B21" s="16">
        <f t="shared" si="0"/>
        <v>0</v>
      </c>
      <c r="C21" s="17">
        <v>0</v>
      </c>
      <c r="D21" s="16">
        <f>'[1]Свод по районам (Приложение 3)'!G19/1000</f>
        <v>0</v>
      </c>
    </row>
    <row r="22" spans="1:5" ht="36" customHeight="1" x14ac:dyDescent="0.2">
      <c r="A22" s="15" t="s">
        <v>20</v>
      </c>
      <c r="B22" s="16">
        <f>C22+D22</f>
        <v>14065773.67048</v>
      </c>
      <c r="C22" s="17">
        <v>12322582.119999999</v>
      </c>
      <c r="D22" s="16">
        <f>'[1]Свод по районам (Приложение 3)'!F20/1000</f>
        <v>1743191.55048</v>
      </c>
      <c r="E22" s="18"/>
    </row>
    <row r="23" spans="1:5" ht="15.75" x14ac:dyDescent="0.2">
      <c r="A23" s="19" t="s">
        <v>21</v>
      </c>
      <c r="B23" s="16">
        <f>C23+D23</f>
        <v>28552.451069999999</v>
      </c>
      <c r="C23" s="17">
        <v>0</v>
      </c>
      <c r="D23" s="16">
        <f>'[1]Свод по районам (Приложение 3)'!G20/1000</f>
        <v>28552.451069999999</v>
      </c>
    </row>
    <row r="24" spans="1:5" ht="31.5" x14ac:dyDescent="0.2">
      <c r="A24" s="15" t="s">
        <v>22</v>
      </c>
      <c r="B24" s="16">
        <f>SUM(C24:D24)</f>
        <v>8915028.1951299999</v>
      </c>
      <c r="C24" s="16">
        <f>'[1]Инф от минимущ (Приложение 2)'!B10</f>
        <v>5885581</v>
      </c>
      <c r="D24" s="16">
        <f>'[1]Свод по районам (Приложение 3)'!F22/1000</f>
        <v>3029447.1951299999</v>
      </c>
    </row>
    <row r="25" spans="1:5" ht="20.25" customHeight="1" x14ac:dyDescent="0.2">
      <c r="A25" s="15" t="s">
        <v>23</v>
      </c>
      <c r="B25" s="16">
        <f>SUM(C25:D25)</f>
        <v>1211158.44945</v>
      </c>
      <c r="C25" s="16">
        <f>'[1]Инф от минимущ (Приложение 2)'!C10</f>
        <v>0</v>
      </c>
      <c r="D25" s="16">
        <f>'[1]Свод по районам (Приложение 3)'!G22/1000</f>
        <v>1211158.44945</v>
      </c>
    </row>
    <row r="26" spans="1:5" ht="47.25" x14ac:dyDescent="0.2">
      <c r="A26" s="15" t="s">
        <v>24</v>
      </c>
      <c r="B26" s="16">
        <f>SUM(C26:D26)</f>
        <v>20395048.586240001</v>
      </c>
      <c r="C26" s="16">
        <f>'[1]Инф от минимущ (Приложение 2)'!B15</f>
        <v>7554171</v>
      </c>
      <c r="D26" s="16">
        <f>'[1]Свод по районам (Приложение 3)'!F25/1000</f>
        <v>12840877.586239999</v>
      </c>
    </row>
    <row r="27" spans="1:5" ht="15.75" x14ac:dyDescent="0.2">
      <c r="A27" s="15" t="s">
        <v>23</v>
      </c>
      <c r="B27" s="16">
        <f>SUM(C27:D27)</f>
        <v>1123734.40616</v>
      </c>
      <c r="C27" s="16">
        <f>'[1]Инф от минимущ (Приложение 2)'!C15</f>
        <v>615348</v>
      </c>
      <c r="D27" s="16">
        <f>'[1]Свод по районам (Приложение 3)'!G25/1000</f>
        <v>508386.40616000001</v>
      </c>
    </row>
    <row r="28" spans="1:5" ht="31.5" x14ac:dyDescent="0.2">
      <c r="A28" s="15" t="s">
        <v>25</v>
      </c>
      <c r="B28" s="20">
        <f>SUM(B10,B22,B24,B26)</f>
        <v>130605884.07414001</v>
      </c>
      <c r="C28" s="20">
        <f>C10+C22+C24+C26</f>
        <v>97670223</v>
      </c>
      <c r="D28" s="20">
        <f>'[1]Свод по районам (Приложение 3)'!F28/1000</f>
        <v>32935661.074140001</v>
      </c>
      <c r="E28" s="21"/>
    </row>
    <row r="29" spans="1:5" ht="15.75" x14ac:dyDescent="0.2">
      <c r="A29" s="15" t="s">
        <v>26</v>
      </c>
      <c r="B29" s="22">
        <f>SUM(B11,B23,B25,B27)</f>
        <v>2363445.3066799999</v>
      </c>
      <c r="C29" s="22">
        <f>C11+C23+C25+C27</f>
        <v>615348</v>
      </c>
      <c r="D29" s="22">
        <f>'[1]Свод по районам (Приложение 3)'!G28/1000</f>
        <v>1748097.3066800002</v>
      </c>
      <c r="E29" s="21"/>
    </row>
    <row r="30" spans="1:5" x14ac:dyDescent="0.2">
      <c r="B30" s="3"/>
    </row>
  </sheetData>
  <mergeCells count="3">
    <mergeCell ref="B3:D4"/>
    <mergeCell ref="A6:D6"/>
    <mergeCell ref="A7:D7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(Приложение 1)</vt:lpstr>
      <vt:lpstr>'Отчет (Приложение 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2021-12-02T07:51:15Z</dcterms:created>
  <dcterms:modified xsi:type="dcterms:W3CDTF">2021-12-02T07:52:47Z</dcterms:modified>
</cp:coreProperties>
</file>