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Отчет (Приложение 1)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июля">#REF!</definedName>
    <definedName name="_xlnm.Print_Area" localSheetId="0">'Отчет (Приложение 1)'!$A$1:$D$27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B24" i="1" s="1"/>
  <c r="C24" i="1"/>
  <c r="D23" i="1"/>
  <c r="C23" i="1"/>
  <c r="D22" i="1"/>
  <c r="C22" i="1"/>
  <c r="D21" i="1"/>
  <c r="C21" i="1"/>
  <c r="C25" i="1" s="1"/>
  <c r="D20" i="1"/>
  <c r="B20" i="1" s="1"/>
  <c r="D19" i="1"/>
  <c r="B19" i="1" s="1"/>
  <c r="D18" i="1"/>
  <c r="B18" i="1"/>
  <c r="D17" i="1"/>
  <c r="B17" i="1" s="1"/>
  <c r="D16" i="1"/>
  <c r="B16" i="1"/>
  <c r="D15" i="1"/>
  <c r="B15" i="1" s="1"/>
  <c r="D14" i="1"/>
  <c r="B14" i="1" s="1"/>
  <c r="D13" i="1"/>
  <c r="B13" i="1" s="1"/>
  <c r="D12" i="1"/>
  <c r="B12" i="1" s="1"/>
  <c r="B8" i="1" s="1"/>
  <c r="D11" i="1"/>
  <c r="B11" i="1" s="1"/>
  <c r="D10" i="1"/>
  <c r="B10" i="1"/>
  <c r="D9" i="1"/>
  <c r="B9" i="1" s="1"/>
  <c r="D8" i="1"/>
  <c r="C8" i="1"/>
  <c r="D7" i="1"/>
  <c r="C7" i="1"/>
  <c r="B22" i="1" l="1"/>
  <c r="B26" i="1" s="1"/>
  <c r="B23" i="1"/>
  <c r="B7" i="1"/>
  <c r="B25" i="1" s="1"/>
  <c r="B21" i="1"/>
  <c r="C26" i="1"/>
</calcChain>
</file>

<file path=xl/sharedStrings.xml><?xml version="1.0" encoding="utf-8"?>
<sst xmlns="http://schemas.openxmlformats.org/spreadsheetml/2006/main" count="28" uniqueCount="25">
  <si>
    <t xml:space="preserve">СВОДНЫЙ ОТЧЕТ      </t>
  </si>
  <si>
    <t>о  консолидированном долге  Нижегородской области</t>
  </si>
  <si>
    <t>по состоянию на "01" января 2022 года</t>
  </si>
  <si>
    <t>(тыс.рублей)</t>
  </si>
  <si>
    <t>Наименование показателя</t>
  </si>
  <si>
    <t>Всего</t>
  </si>
  <si>
    <t>Областной уровень</t>
  </si>
  <si>
    <t>Муниципальный уровень</t>
  </si>
  <si>
    <t xml:space="preserve">1. Долговые обязательства, включенные в Государственную долговую книгу Нижегородской области и  долговые книги муниципальных образований, всего: </t>
  </si>
  <si>
    <t xml:space="preserve">       в том числе  просроченные</t>
  </si>
  <si>
    <t xml:space="preserve">1.1  кредитные соглашения и договоры 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</si>
  <si>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</si>
  <si>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</si>
  <si>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</si>
  <si>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</si>
  <si>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</si>
  <si>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</si>
  <si>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</si>
  <si>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</si>
  <si>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 </t>
  </si>
  <si>
    <t>3. Задолженность государственных и муниципальных предприятий, всего</t>
  </si>
  <si>
    <t xml:space="preserve">    в том числе  просроченная</t>
  </si>
  <si>
    <t xml:space="preserve">4. Задолженность акционерных обществ, более 25% акций которых  находится в государственной и муниципальной  собственности </t>
  </si>
  <si>
    <t xml:space="preserve">Итого объем  консолидированного долга Нижегородской области 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</si>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</sst>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2" fillId="0" borderId="0"/>
    <xf numFmtId="0" fontId="21" fillId="0" borderId="0"/>
    <xf numFmtId="0" fontId="1" fillId="0" borderId="0"/>
    <xf numFmtId="43" fontId="12" fillId="0" borderId="0" applyFont="0" applyFill="0" applyBorder="0" applyAlignment="0" applyProtection="0"/>
    <xf numFmtId="0" fontId="10" fillId="0" borderId="5" applyNumberFormat="0" applyFill="0" applyAlignment="0" applyProtection="0"/>
    <xf numFmtId="0" fontId="6" fillId="4" borderId="1" applyNumberFormat="0" applyAlignment="0" applyProtection="0"/>
    <xf numFmtId="0" fontId="4" fillId="2" borderId="0" applyNumberFormat="0" applyBorder="0" applyAlignment="0" applyProtection="0"/>
    <xf numFmtId="0" fontId="11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4" borderId="1" applyNumberFormat="0" applyAlignment="0" applyProtection="0"/>
    <xf numFmtId="0" fontId="22" fillId="6" borderId="4" applyNumberFormat="0" applyFont="0" applyAlignment="0" applyProtection="0"/>
    <xf numFmtId="0" fontId="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2" applyNumberFormat="0" applyFill="0" applyAlignment="0" applyProtection="0"/>
    <xf numFmtId="0" fontId="8" fillId="5" borderId="3" applyNumberFormat="0" applyAlignment="0" applyProtection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9" fillId="0" borderId="4" applyNumberFormat="0" applyAlignment="0" applyProtection="0"/>
    <xf numFmtId="0" fontId="5" fillId="3" borderId="0" applyNumberFormat="0" applyBorder="0" applyAlignment="0" applyProtection="0"/>
    <xf numFmtId="0" fontId="8" fillId="5" borderId="3" applyNumberFormat="0" applyAlignment="0" applyProtection="0"/>
  </cellStyleXfs>
  <cellXfs count="22">
    <xf numFmtId="0" fontId="0" fillId="0" borderId="0" xfId="0"/>
    <xf numFmtId="0" fontId="13" fillId="0" borderId="0" xfId="0" applyFont="1"/>
    <xf numFmtId="3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justify"/>
    </xf>
    <xf numFmtId="0" fontId="13" fillId="0" borderId="0" xfId="0" applyFont="1" applyFill="1" applyAlignment="1">
      <alignment horizontal="right"/>
    </xf>
    <xf numFmtId="0" fontId="16" fillId="0" borderId="6" xfId="0" applyFont="1" applyBorder="1" applyAlignment="1">
      <alignment horizontal="center" vertical="center" wrapText="1"/>
    </xf>
    <xf numFmtId="3" fontId="16" fillId="8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4" fontId="16" fillId="0" borderId="6" xfId="0" applyNumberFormat="1" applyFont="1" applyFill="1" applyBorder="1" applyAlignment="1">
      <alignment horizontal="right" vertical="center" wrapText="1"/>
    </xf>
    <xf numFmtId="4" fontId="16" fillId="8" borderId="6" xfId="0" applyNumberFormat="1" applyFont="1" applyFill="1" applyBorder="1" applyAlignment="1">
      <alignment horizontal="right" vertical="center" wrapText="1"/>
    </xf>
    <xf numFmtId="2" fontId="13" fillId="0" borderId="0" xfId="0" applyNumberFormat="1" applyFont="1"/>
    <xf numFmtId="0" fontId="16" fillId="0" borderId="6" xfId="0" applyFont="1" applyFill="1" applyBorder="1" applyAlignment="1">
      <alignment horizontal="left" vertical="top" wrapText="1"/>
    </xf>
    <xf numFmtId="4" fontId="17" fillId="0" borderId="6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" fontId="17" fillId="0" borderId="6" xfId="1" applyNumberFormat="1" applyFont="1" applyFill="1" applyBorder="1" applyAlignment="1">
      <alignment horizontal="right" vertical="top" wrapText="1"/>
    </xf>
    <xf numFmtId="164" fontId="16" fillId="0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</cellXfs>
  <cellStyles count="27">
    <cellStyle name="Normal" xfId="3"/>
    <cellStyle name="Normal 2" xfId="4"/>
    <cellStyle name="Обычный" xfId="0" builtinId="0"/>
    <cellStyle name="Обычный 2" xfId="5"/>
    <cellStyle name="Обычный 3" xfId="6"/>
    <cellStyle name="Обычный 4" xfId="7"/>
    <cellStyle name="Обычный 5" xfId="8"/>
    <cellStyle name="Обычный_МОСКВА_БАНКИ" xfId="2"/>
    <cellStyle name="Финансовый" xfId="1" builtinId="3"/>
    <cellStyle name="Финансовый 2" xfId="9"/>
    <cellStyle name="㼿" xfId="10"/>
    <cellStyle name="㼿 " xfId="11"/>
    <cellStyle name="㼿?" xfId="12"/>
    <cellStyle name="㼿‿‿㼿㼿㼿?" xfId="13"/>
    <cellStyle name="㼿㼿" xfId="14"/>
    <cellStyle name="㼿㼿 " xfId="15"/>
    <cellStyle name="㼿㼿?" xfId="16"/>
    <cellStyle name="㼿㼿‿㼿㼿㼿㼿㼿㼿㼿" xfId="17"/>
    <cellStyle name="㼿㼿㼿" xfId="18"/>
    <cellStyle name="㼿㼿㼿?" xfId="19"/>
    <cellStyle name="㼿㼿㼿㼿" xfId="20"/>
    <cellStyle name="㼿㼿㼿㼿?" xfId="21"/>
    <cellStyle name="㼿㼿㼿㼿‿?" xfId="22"/>
    <cellStyle name="㼿㼿㼿㼿‿㼿㼿㼿" xfId="23"/>
    <cellStyle name="㼿㼿㼿㼿㼿" xfId="24"/>
    <cellStyle name="㼿㼿㼿㼿㼿?" xfId="25"/>
    <cellStyle name="㼿㼿㼿㼿㼿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2/&#1085;&#1072;%2001.01.2022/&#1085;&#1072;%2001.01.2022%20&#1058;&#1072;&#1073;&#1083;&#1080;&#1094;&#1072;%20&#1089;&#1074;&#1086;&#1076;%20&#1087;&#1086;%20&#1088;&#1072;&#1081;&#1086;&#1085;&#1072;&#1084;,%20%20&#1082;&#1086;&#1085;&#1089;%20&#1076;&#1086;&#1083;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_&#1084;&#1091;&#1085;&#1080;&#1094;&#1080;&#1087;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%20_&#1084;&#1091;&#1085;&#1080;&#1094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долг обяз"/>
      <sheetName val="Свод по районам (Приложение 3)"/>
      <sheetName val="Инф от минимущ (Приложение 2)"/>
      <sheetName val="Отчет (Приложение 1)"/>
    </sheetNames>
    <sheetDataSet>
      <sheetData sheetId="0"/>
      <sheetData sheetId="1">
        <row r="11">
          <cell r="F11">
            <v>16762608207.68</v>
          </cell>
          <cell r="G11">
            <v>0</v>
          </cell>
        </row>
        <row r="12">
          <cell r="F12">
            <v>7505496966.5799999</v>
          </cell>
          <cell r="G12">
            <v>0</v>
          </cell>
        </row>
        <row r="13">
          <cell r="F13">
            <v>2500000000</v>
          </cell>
          <cell r="G13">
            <v>0</v>
          </cell>
        </row>
        <row r="14">
          <cell r="F14">
            <v>6754876760</v>
          </cell>
          <cell r="G14">
            <v>0</v>
          </cell>
        </row>
        <row r="18">
          <cell r="F18">
            <v>2234481.1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712445859.95999992</v>
          </cell>
          <cell r="G20">
            <v>0</v>
          </cell>
        </row>
        <row r="22">
          <cell r="F22">
            <v>2479034235.2799997</v>
          </cell>
          <cell r="G22">
            <v>835483746.09000003</v>
          </cell>
        </row>
        <row r="25">
          <cell r="F25">
            <v>13103678948.629999</v>
          </cell>
          <cell r="G25">
            <v>21350680.48</v>
          </cell>
        </row>
        <row r="28">
          <cell r="F28">
            <v>33057767251.549995</v>
          </cell>
          <cell r="G28">
            <v>856834426.57000005</v>
          </cell>
        </row>
      </sheetData>
      <sheetData sheetId="2">
        <row r="10">
          <cell r="B10">
            <v>6852778</v>
          </cell>
          <cell r="C10">
            <v>0</v>
          </cell>
        </row>
        <row r="15">
          <cell r="B15">
            <v>12784699</v>
          </cell>
          <cell r="C15">
            <v>834255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Дзержинск п10"/>
      <sheetName val="ННовгород п10"/>
      <sheetName val="г.Саров п10"/>
      <sheetName val="г.Павлово п10"/>
      <sheetName val="г.Городец п10"/>
      <sheetName val="Кстово 10"/>
      <sheetName val="Выкса п10"/>
      <sheetName val="Бор п10"/>
      <sheetName val="г.Арзамас п10"/>
      <sheetName val="Шахунья п10"/>
      <sheetName val="Шаранга п10"/>
      <sheetName val="Чкаловск п10"/>
      <sheetName val="Урень п10"/>
      <sheetName val="Тоншаево п10"/>
      <sheetName val="Сокольской п10"/>
      <sheetName val="Сосновка п10"/>
      <sheetName val="Сеченово п10"/>
      <sheetName val="Сергач п10"/>
      <sheetName val="Семенов п10"/>
      <sheetName val="Починки п10"/>
      <sheetName val="Пильна п10"/>
      <sheetName val="Перевоз п10"/>
      <sheetName val="Первомайск п10"/>
      <sheetName val="Навашино п10"/>
      <sheetName val="Лысково п10"/>
      <sheetName val="Лукоянов п10"/>
      <sheetName val="Кр.Октябрь п10"/>
      <sheetName val="КрБаки п10"/>
      <sheetName val="Ковернено п10"/>
      <sheetName val="Дивеево п10"/>
      <sheetName val="Гагино п10"/>
      <sheetName val="Володары п10"/>
      <sheetName val="Воскресенск п10"/>
      <sheetName val="Ветлуга п10"/>
      <sheetName val="Вача п10"/>
      <sheetName val="Вад п10"/>
      <sheetName val="Бутурлино п10"/>
      <sheetName val="Б.Мурашки п10"/>
      <sheetName val="Б.Болдино п10"/>
      <sheetName val="Арзамасский п10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риложение 7"/>
      <sheetName val="Свод Стар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O13" sqref="O13"/>
    </sheetView>
  </sheetViews>
  <sheetFormatPr defaultRowHeight="12.75" x14ac:dyDescent="0.2"/>
  <cols>
    <col min="1" max="1" width="55.140625" style="1" customWidth="1"/>
    <col min="2" max="2" width="16.7109375" style="1" bestFit="1" customWidth="1"/>
    <col min="3" max="3" width="21.5703125" style="2" customWidth="1"/>
    <col min="4" max="4" width="21.5703125" style="3" customWidth="1"/>
    <col min="5" max="5" width="13.5703125" style="1" customWidth="1"/>
    <col min="6" max="16384" width="9.140625" style="1"/>
  </cols>
  <sheetData>
    <row r="1" spans="1:4" ht="18.75" customHeight="1" x14ac:dyDescent="0.3">
      <c r="A1" s="4"/>
    </row>
    <row r="2" spans="1:4" ht="18.75" customHeight="1" x14ac:dyDescent="0.3">
      <c r="A2" s="5" t="s">
        <v>0</v>
      </c>
      <c r="B2" s="5"/>
      <c r="C2" s="5"/>
      <c r="D2" s="5"/>
    </row>
    <row r="3" spans="1:4" ht="18.75" x14ac:dyDescent="0.3">
      <c r="A3" s="6" t="s">
        <v>1</v>
      </c>
      <c r="B3" s="6"/>
      <c r="C3" s="6"/>
      <c r="D3" s="6"/>
    </row>
    <row r="4" spans="1:4" ht="18.75" customHeight="1" x14ac:dyDescent="0.3">
      <c r="A4" s="5" t="s">
        <v>2</v>
      </c>
      <c r="B4" s="5"/>
      <c r="C4" s="5"/>
      <c r="D4" s="5"/>
    </row>
    <row r="5" spans="1:4" ht="22.5" customHeight="1" x14ac:dyDescent="0.25">
      <c r="A5" s="7"/>
      <c r="D5" s="8" t="s">
        <v>3</v>
      </c>
    </row>
    <row r="6" spans="1:4" ht="31.5" x14ac:dyDescent="0.2">
      <c r="A6" s="9" t="s">
        <v>4</v>
      </c>
      <c r="B6" s="9" t="s">
        <v>5</v>
      </c>
      <c r="C6" s="10" t="s">
        <v>6</v>
      </c>
      <c r="D6" s="11" t="s">
        <v>7</v>
      </c>
    </row>
    <row r="7" spans="1:4" ht="63" x14ac:dyDescent="0.2">
      <c r="A7" s="12" t="s">
        <v>8</v>
      </c>
      <c r="B7" s="13">
        <f>SUM(C7:D7)</f>
        <v>121404797.58768001</v>
      </c>
      <c r="C7" s="14">
        <f>C9+C11+C13+C15</f>
        <v>104642189.38000001</v>
      </c>
      <c r="D7" s="13">
        <f>'[1]Свод по районам (Приложение 3)'!F11/1000</f>
        <v>16762608.20768</v>
      </c>
    </row>
    <row r="8" spans="1:4" ht="15.75" x14ac:dyDescent="0.2">
      <c r="A8" s="12" t="s">
        <v>9</v>
      </c>
      <c r="B8" s="13">
        <f>SUM(B10,B12,B14,B16,B18)</f>
        <v>0</v>
      </c>
      <c r="C8" s="14">
        <f>C10+C12+C14+C16+C18</f>
        <v>0</v>
      </c>
      <c r="D8" s="13">
        <f>'[1]Свод по районам (Приложение 3)'!G11/1000</f>
        <v>0</v>
      </c>
    </row>
    <row r="9" spans="1:4" ht="23.25" customHeight="1" x14ac:dyDescent="0.2">
      <c r="A9" s="12" t="s">
        <v>10</v>
      </c>
      <c r="B9" s="13">
        <f>SUM(C9:D9)</f>
        <v>7505496.9665799998</v>
      </c>
      <c r="C9" s="14"/>
      <c r="D9" s="13">
        <f>'[1]Свод по районам (Приложение 3)'!F12/1000</f>
        <v>7505496.9665799998</v>
      </c>
    </row>
    <row r="10" spans="1:4" ht="15.75" x14ac:dyDescent="0.2">
      <c r="A10" s="12" t="s">
        <v>11</v>
      </c>
      <c r="B10" s="13">
        <f t="shared" ref="B10:B18" si="0">SUM(C10:D10)</f>
        <v>0</v>
      </c>
      <c r="C10" s="14">
        <v>0</v>
      </c>
      <c r="D10" s="13">
        <f>'[1]Свод по районам (Приложение 3)'!G12/1000</f>
        <v>0</v>
      </c>
    </row>
    <row r="11" spans="1:4" ht="31.5" x14ac:dyDescent="0.2">
      <c r="A11" s="12" t="s">
        <v>12</v>
      </c>
      <c r="B11" s="13">
        <f t="shared" si="0"/>
        <v>52100000</v>
      </c>
      <c r="C11" s="14">
        <v>49600000</v>
      </c>
      <c r="D11" s="13">
        <f>'[1]Свод по районам (Приложение 3)'!F13/1000</f>
        <v>2500000</v>
      </c>
    </row>
    <row r="12" spans="1:4" ht="15.75" x14ac:dyDescent="0.2">
      <c r="A12" s="12" t="s">
        <v>9</v>
      </c>
      <c r="B12" s="13">
        <f t="shared" si="0"/>
        <v>0</v>
      </c>
      <c r="C12" s="14">
        <v>0</v>
      </c>
      <c r="D12" s="13">
        <f>'[1]Свод по районам (Приложение 3)'!G13/1000</f>
        <v>0</v>
      </c>
    </row>
    <row r="13" spans="1:4" ht="31.5" x14ac:dyDescent="0.2">
      <c r="A13" s="12" t="s">
        <v>13</v>
      </c>
      <c r="B13" s="13">
        <f t="shared" si="0"/>
        <v>61655495.469999999</v>
      </c>
      <c r="C13" s="14">
        <v>54900618.710000001</v>
      </c>
      <c r="D13" s="13">
        <f>'[1]Свод по районам (Приложение 3)'!F14/1000</f>
        <v>6754876.7599999998</v>
      </c>
    </row>
    <row r="14" spans="1:4" ht="15.75" x14ac:dyDescent="0.2">
      <c r="A14" s="12" t="s">
        <v>14</v>
      </c>
      <c r="B14" s="13">
        <f t="shared" si="0"/>
        <v>0</v>
      </c>
      <c r="C14" s="14">
        <v>0</v>
      </c>
      <c r="D14" s="13">
        <f>'[1]Свод по районам (Приложение 3)'!G14/1000</f>
        <v>0</v>
      </c>
    </row>
    <row r="15" spans="1:4" ht="31.5" x14ac:dyDescent="0.2">
      <c r="A15" s="12" t="s">
        <v>15</v>
      </c>
      <c r="B15" s="13">
        <f>SUM(C15:D15)</f>
        <v>143805.15110000002</v>
      </c>
      <c r="C15" s="14">
        <v>141570.67000000001</v>
      </c>
      <c r="D15" s="13">
        <f>'[1]Свод по районам (Приложение 3)'!F18/1000</f>
        <v>2234.4811</v>
      </c>
    </row>
    <row r="16" spans="1:4" ht="15.75" x14ac:dyDescent="0.2">
      <c r="A16" s="12" t="s">
        <v>16</v>
      </c>
      <c r="B16" s="13">
        <f t="shared" si="0"/>
        <v>0</v>
      </c>
      <c r="C16" s="14">
        <v>0</v>
      </c>
      <c r="D16" s="13">
        <f>'[1]Свод по районам (Приложение 3)'!G18/1000</f>
        <v>0</v>
      </c>
    </row>
    <row r="17" spans="1:5" ht="15.75" x14ac:dyDescent="0.2">
      <c r="A17" s="12" t="s">
        <v>17</v>
      </c>
      <c r="B17" s="13">
        <f t="shared" si="0"/>
        <v>0</v>
      </c>
      <c r="C17" s="14">
        <v>0</v>
      </c>
      <c r="D17" s="13">
        <f>'[1]Свод по районам (Приложение 3)'!F19/1000</f>
        <v>0</v>
      </c>
    </row>
    <row r="18" spans="1:5" ht="15.75" x14ac:dyDescent="0.2">
      <c r="A18" s="12" t="s">
        <v>16</v>
      </c>
      <c r="B18" s="13">
        <f t="shared" si="0"/>
        <v>0</v>
      </c>
      <c r="C18" s="14">
        <v>0</v>
      </c>
      <c r="D18" s="13">
        <f>'[1]Свод по районам (Приложение 3)'!G19/1000</f>
        <v>0</v>
      </c>
    </row>
    <row r="19" spans="1:5" ht="36" customHeight="1" x14ac:dyDescent="0.2">
      <c r="A19" s="12" t="s">
        <v>18</v>
      </c>
      <c r="B19" s="13">
        <f>C19+D19</f>
        <v>4905915.3779600002</v>
      </c>
      <c r="C19" s="14">
        <v>4193469.5180000002</v>
      </c>
      <c r="D19" s="13">
        <f>'[1]Свод по районам (Приложение 3)'!F20/1000</f>
        <v>712445.85995999991</v>
      </c>
      <c r="E19" s="15"/>
    </row>
    <row r="20" spans="1:5" ht="15.75" x14ac:dyDescent="0.2">
      <c r="A20" s="16" t="s">
        <v>19</v>
      </c>
      <c r="B20" s="13">
        <f>C20+D20</f>
        <v>0</v>
      </c>
      <c r="C20" s="14">
        <v>0</v>
      </c>
      <c r="D20" s="13">
        <f>'[1]Свод по районам (Приложение 3)'!G20/1000</f>
        <v>0</v>
      </c>
    </row>
    <row r="21" spans="1:5" ht="31.5" x14ac:dyDescent="0.2">
      <c r="A21" s="12" t="s">
        <v>20</v>
      </c>
      <c r="B21" s="13">
        <f>SUM(C21:D21)</f>
        <v>9331812.2352799997</v>
      </c>
      <c r="C21" s="13">
        <f>'[1]Инф от минимущ (Приложение 2)'!B10</f>
        <v>6852778</v>
      </c>
      <c r="D21" s="13">
        <f>'[1]Свод по районам (Приложение 3)'!F22/1000</f>
        <v>2479034.2352799997</v>
      </c>
    </row>
    <row r="22" spans="1:5" ht="20.25" customHeight="1" x14ac:dyDescent="0.2">
      <c r="A22" s="12" t="s">
        <v>21</v>
      </c>
      <c r="B22" s="13">
        <f>SUM(C22:D22)</f>
        <v>835483.74609000003</v>
      </c>
      <c r="C22" s="13">
        <f>'[1]Инф от минимущ (Приложение 2)'!C10</f>
        <v>0</v>
      </c>
      <c r="D22" s="13">
        <f>'[1]Свод по районам (Приложение 3)'!G22/1000</f>
        <v>835483.74609000003</v>
      </c>
    </row>
    <row r="23" spans="1:5" ht="47.25" x14ac:dyDescent="0.2">
      <c r="A23" s="12" t="s">
        <v>22</v>
      </c>
      <c r="B23" s="13">
        <f>SUM(C23:D23)</f>
        <v>25888377.948629998</v>
      </c>
      <c r="C23" s="13">
        <f>'[1]Инф от минимущ (Приложение 2)'!B15</f>
        <v>12784699</v>
      </c>
      <c r="D23" s="13">
        <f>'[1]Свод по районам (Приложение 3)'!F25/1000</f>
        <v>13103678.94863</v>
      </c>
    </row>
    <row r="24" spans="1:5" ht="15.75" x14ac:dyDescent="0.2">
      <c r="A24" s="12" t="s">
        <v>21</v>
      </c>
      <c r="B24" s="13">
        <f>SUM(C24:D24)</f>
        <v>855605.68047999998</v>
      </c>
      <c r="C24" s="13">
        <f>'[1]Инф от минимущ (Приложение 2)'!C15</f>
        <v>834255</v>
      </c>
      <c r="D24" s="13">
        <f>'[1]Свод по районам (Приложение 3)'!G25/1000</f>
        <v>21350.680479999999</v>
      </c>
    </row>
    <row r="25" spans="1:5" ht="31.5" x14ac:dyDescent="0.2">
      <c r="A25" s="12" t="s">
        <v>23</v>
      </c>
      <c r="B25" s="17">
        <f>SUM(B7,B19,B21,B23)</f>
        <v>161530903.14955002</v>
      </c>
      <c r="C25" s="17">
        <f>C7+C19+C21+C23</f>
        <v>128473135.89800002</v>
      </c>
      <c r="D25" s="17">
        <f>'[1]Свод по районам (Приложение 3)'!F28/1000</f>
        <v>33057767.251549996</v>
      </c>
      <c r="E25" s="18"/>
    </row>
    <row r="26" spans="1:5" ht="15.75" x14ac:dyDescent="0.2">
      <c r="A26" s="12" t="s">
        <v>24</v>
      </c>
      <c r="B26" s="19">
        <f>SUM(B8,B20,B22,B24)</f>
        <v>1691089.4265700001</v>
      </c>
      <c r="C26" s="19">
        <f>C8+C20+C22+C24</f>
        <v>834255</v>
      </c>
      <c r="D26" s="19">
        <f>'[1]Свод по районам (Приложение 3)'!G28/1000</f>
        <v>856834.42657000001</v>
      </c>
      <c r="E26" s="18"/>
    </row>
    <row r="27" spans="1:5" x14ac:dyDescent="0.2">
      <c r="B27" s="3"/>
    </row>
    <row r="28" spans="1:5" s="3" customFormat="1" ht="15.75" x14ac:dyDescent="0.25">
      <c r="A28" s="1"/>
      <c r="B28" s="20"/>
      <c r="C28" s="21"/>
      <c r="E28" s="1"/>
    </row>
  </sheetData>
  <mergeCells count="3">
    <mergeCell ref="A2:D2"/>
    <mergeCell ref="A3:D3"/>
    <mergeCell ref="A4:D4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(Приложение 1)</vt:lpstr>
      <vt:lpstr>'Отчет (Приложение 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2022-04-29T11:03:42Z</cp:lastPrinted>
  <dcterms:created xsi:type="dcterms:W3CDTF">2022-04-29T11:02:58Z</dcterms:created>
  <dcterms:modified xsi:type="dcterms:W3CDTF">2022-04-29T11:03:47Z</dcterms:modified>
</cp:coreProperties>
</file>