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28665" windowHeight="11730"/>
  </bookViews>
  <sheets>
    <sheet name="Доходы." sheetId="1" r:id="rId1"/>
  </sheets>
  <definedNames>
    <definedName name="_xlnm.Print_Titles" localSheetId="0">Доходы.!$4:$4</definedName>
    <definedName name="_xlnm.Print_Area" localSheetId="0">Доходы.!$A$1:$F$408</definedName>
  </definedNames>
  <calcPr calcId="145621" fullCalcOnLoad="1"/>
</workbook>
</file>

<file path=xl/calcChain.xml><?xml version="1.0" encoding="utf-8"?>
<calcChain xmlns="http://schemas.openxmlformats.org/spreadsheetml/2006/main">
  <c r="E534" i="1" l="1"/>
  <c r="E533" i="1"/>
  <c r="E532" i="1"/>
  <c r="E531" i="1"/>
  <c r="E530" i="1"/>
  <c r="E529" i="1"/>
  <c r="E528" i="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D369" i="1"/>
  <c r="D368" i="1"/>
  <c r="E368" i="1" s="1"/>
  <c r="C368" i="1"/>
  <c r="E367" i="1"/>
  <c r="E347" i="1"/>
  <c r="D347" i="1"/>
  <c r="F347" i="1" s="1"/>
  <c r="D346" i="1"/>
  <c r="F346" i="1" s="1"/>
  <c r="C345" i="1"/>
  <c r="E344" i="1"/>
  <c r="F343" i="1"/>
  <c r="E343" i="1"/>
  <c r="D342" i="1"/>
  <c r="F342" i="1" s="1"/>
  <c r="C342" i="1"/>
  <c r="E341" i="1"/>
  <c r="F340" i="1"/>
  <c r="E340" i="1"/>
  <c r="D339" i="1"/>
  <c r="F339" i="1" s="1"/>
  <c r="C339" i="1"/>
  <c r="E339" i="1" s="1"/>
  <c r="E335" i="1"/>
  <c r="E334" i="1" s="1"/>
  <c r="D335" i="1"/>
  <c r="F335" i="1" s="1"/>
  <c r="D334" i="1"/>
  <c r="F334" i="1" s="1"/>
  <c r="C334" i="1"/>
  <c r="D304" i="1"/>
  <c r="F304" i="1" s="1"/>
  <c r="E303" i="1"/>
  <c r="D277" i="1"/>
  <c r="F277" i="1" s="1"/>
  <c r="E202" i="1"/>
  <c r="D202" i="1"/>
  <c r="F202" i="1" s="1"/>
  <c r="D189" i="1"/>
  <c r="F189" i="1" s="1"/>
  <c r="E188" i="1"/>
  <c r="D187" i="1"/>
  <c r="F187" i="1" s="1"/>
  <c r="C187" i="1"/>
  <c r="E186" i="1"/>
  <c r="C185" i="1"/>
  <c r="D182" i="1"/>
  <c r="E182" i="1" s="1"/>
  <c r="D179" i="1"/>
  <c r="D177" i="1"/>
  <c r="D176" i="1"/>
  <c r="E176" i="1" s="1"/>
  <c r="E175" i="1"/>
  <c r="D173" i="1"/>
  <c r="F173" i="1" s="1"/>
  <c r="E168" i="1"/>
  <c r="D168" i="1"/>
  <c r="F168" i="1" s="1"/>
  <c r="D163" i="1"/>
  <c r="F163" i="1" s="1"/>
  <c r="E161" i="1"/>
  <c r="D161" i="1"/>
  <c r="F161" i="1" s="1"/>
  <c r="D145" i="1"/>
  <c r="F145" i="1" s="1"/>
  <c r="C144" i="1"/>
  <c r="E141" i="1"/>
  <c r="D141" i="1"/>
  <c r="F141" i="1" s="1"/>
  <c r="D139" i="1"/>
  <c r="F139" i="1" s="1"/>
  <c r="C138" i="1"/>
  <c r="F136" i="1"/>
  <c r="E136" i="1"/>
  <c r="F135" i="1"/>
  <c r="E135" i="1"/>
  <c r="E132" i="1"/>
  <c r="E131" i="1" s="1"/>
  <c r="D132" i="1"/>
  <c r="F132" i="1" s="1"/>
  <c r="D131" i="1"/>
  <c r="F131" i="1" s="1"/>
  <c r="C131" i="1"/>
  <c r="D127" i="1"/>
  <c r="F127" i="1" s="1"/>
  <c r="E120" i="1"/>
  <c r="D120" i="1"/>
  <c r="F120" i="1" s="1"/>
  <c r="D119" i="1"/>
  <c r="F119" i="1" s="1"/>
  <c r="C119" i="1"/>
  <c r="D116" i="1"/>
  <c r="F116" i="1" s="1"/>
  <c r="E111" i="1"/>
  <c r="D111" i="1"/>
  <c r="F111" i="1" s="1"/>
  <c r="D107" i="1"/>
  <c r="F107" i="1" s="1"/>
  <c r="C106" i="1"/>
  <c r="E103" i="1"/>
  <c r="D103" i="1"/>
  <c r="F103" i="1" s="1"/>
  <c r="F102" i="1"/>
  <c r="E102" i="1"/>
  <c r="D97" i="1"/>
  <c r="F97" i="1" s="1"/>
  <c r="E95" i="1"/>
  <c r="D95" i="1"/>
  <c r="F95" i="1" s="1"/>
  <c r="F94" i="1"/>
  <c r="E94" i="1"/>
  <c r="D93" i="1"/>
  <c r="F93" i="1" s="1"/>
  <c r="C93" i="1"/>
  <c r="E86" i="1"/>
  <c r="D86" i="1"/>
  <c r="D68" i="1"/>
  <c r="F68" i="1" s="1"/>
  <c r="C66" i="1"/>
  <c r="E61" i="1"/>
  <c r="D61" i="1"/>
  <c r="F61" i="1" s="1"/>
  <c r="D58" i="1"/>
  <c r="F58" i="1" s="1"/>
  <c r="C57" i="1"/>
  <c r="F55" i="1"/>
  <c r="E55" i="1"/>
  <c r="E52" i="1"/>
  <c r="D52" i="1"/>
  <c r="F52" i="1" s="1"/>
  <c r="D49" i="1"/>
  <c r="F49" i="1" s="1"/>
  <c r="C48" i="1"/>
  <c r="E41" i="1"/>
  <c r="D41" i="1"/>
  <c r="F41" i="1" s="1"/>
  <c r="D40" i="1"/>
  <c r="F40" i="1" s="1"/>
  <c r="C40" i="1"/>
  <c r="D22" i="1"/>
  <c r="F22" i="1" s="1"/>
  <c r="C21" i="1"/>
  <c r="E14" i="1"/>
  <c r="D14" i="1"/>
  <c r="F14" i="1" s="1"/>
  <c r="F11" i="1"/>
  <c r="D11" i="1"/>
  <c r="E11" i="1" s="1"/>
  <c r="C10" i="1"/>
  <c r="C8" i="1"/>
  <c r="C6" i="1"/>
  <c r="D10" i="1" l="1"/>
  <c r="D21" i="1"/>
  <c r="E22" i="1"/>
  <c r="E40" i="1"/>
  <c r="D48" i="1"/>
  <c r="E49" i="1"/>
  <c r="D57" i="1"/>
  <c r="E58" i="1"/>
  <c r="D66" i="1"/>
  <c r="E68" i="1"/>
  <c r="E97" i="1"/>
  <c r="E93" i="1" s="1"/>
  <c r="D106" i="1"/>
  <c r="E107" i="1"/>
  <c r="E116" i="1"/>
  <c r="E119" i="1"/>
  <c r="E127" i="1"/>
  <c r="D138" i="1"/>
  <c r="E139" i="1"/>
  <c r="D144" i="1"/>
  <c r="F144" i="1" s="1"/>
  <c r="E145" i="1"/>
  <c r="E163" i="1"/>
  <c r="E173" i="1"/>
  <c r="E189" i="1"/>
  <c r="E277" i="1"/>
  <c r="E304" i="1"/>
  <c r="E342" i="1"/>
  <c r="D345" i="1"/>
  <c r="D185" i="1" s="1"/>
  <c r="F185" i="1" s="1"/>
  <c r="E346" i="1"/>
  <c r="E138" i="1" l="1"/>
  <c r="F138" i="1"/>
  <c r="E66" i="1"/>
  <c r="F66" i="1"/>
  <c r="E57" i="1"/>
  <c r="F57" i="1"/>
  <c r="E48" i="1"/>
  <c r="F48" i="1"/>
  <c r="E10" i="1"/>
  <c r="G8" i="1"/>
  <c r="F10" i="1"/>
  <c r="D8" i="1"/>
  <c r="E345" i="1"/>
  <c r="F345" i="1"/>
  <c r="E187" i="1"/>
  <c r="E185" i="1" s="1"/>
  <c r="E144" i="1"/>
  <c r="E106" i="1"/>
  <c r="F106" i="1"/>
  <c r="E21" i="1"/>
  <c r="F21" i="1"/>
  <c r="G9" i="1" l="1"/>
  <c r="F8" i="1"/>
  <c r="D6" i="1"/>
  <c r="F6" i="1" s="1"/>
  <c r="E8" i="1"/>
  <c r="E6" i="1" s="1"/>
</calcChain>
</file>

<file path=xl/sharedStrings.xml><?xml version="1.0" encoding="utf-8"?>
<sst xmlns="http://schemas.openxmlformats.org/spreadsheetml/2006/main" count="760" uniqueCount="760">
  <si>
    <t>С П Р А В К А</t>
  </si>
  <si>
    <t>об исполнении областного бюджета по доходам за 2020 год</t>
  </si>
  <si>
    <t>тыс.рублей</t>
  </si>
  <si>
    <t>Классификация</t>
  </si>
  <si>
    <t xml:space="preserve">Наименование  </t>
  </si>
  <si>
    <t xml:space="preserve">Утвержденные    бюджетные      назначения      на 2020 год </t>
  </si>
  <si>
    <t xml:space="preserve">Исполнено  за                                  2020 год              </t>
  </si>
  <si>
    <t>Отклонение</t>
  </si>
  <si>
    <t xml:space="preserve">% исполн.  </t>
  </si>
  <si>
    <t>ДОХОДЫ    бюджета,   всего</t>
  </si>
  <si>
    <t>1 00 00000 00 0000 000</t>
  </si>
  <si>
    <t>1. НАЛОГОВЫЕ И НЕНАЛОГОВЫЕ ДОХОДЫ</t>
  </si>
  <si>
    <t>1 01 00000 00 0000 000</t>
  </si>
  <si>
    <t>1.1. Налоги на прибыль, доходы</t>
  </si>
  <si>
    <t>1 01 01000 00 0000 110</t>
  </si>
  <si>
    <t xml:space="preserve">1.1.1. Налог на прибыль организаций  </t>
  </si>
  <si>
    <t>1 01 01012 02 0000 110</t>
  </si>
  <si>
    <t>1.1.1.1. Налог на прибыль организаций (за исключением консолидированных групп налогоплательщиков), зачисляемый в бюджеты субъектов Российской Федерации</t>
  </si>
  <si>
    <t>1 01 01014 02 0000 110</t>
  </si>
  <si>
    <t>1.1.1.2. Налог на прибыль организаций консолидированных групп налогоплательщиков, зачисляемый в бюджеты субъектов Российской Федерации</t>
  </si>
  <si>
    <t>1 01 02000 01 0000 110</t>
  </si>
  <si>
    <t>1.1.2. Налог на доходы физических лиц</t>
  </si>
  <si>
    <t>1 01 02010 01 0000 110</t>
  </si>
  <si>
    <t>1.1.2.1.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</si>
  <si>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1 01 02020 01 0000 110</t>
  </si>
  <si>
    <t>1.1.2.2.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Росийской Федерации</t>
  </si>
  <si>
    <t>1 01 02030 01 0000 110</t>
  </si>
  <si>
    <t xml:space="preserve">1.1.2.3. Налог на доходы физических лиц с доходов, полученных физическими лицами в соответствии со статьей 228 Налогового кодекса Российской Федерации </t>
  </si>
  <si>
    <t>1 01 02040 01 0000 110</t>
  </si>
  <si>
    <t>1.1.2.4.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</si>
  <si>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1 01 02050 01 0000 110</t>
  </si>
  <si>
    <t>1.1.2.5.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</si>
  <si>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1 03 00000 00 0000 000</t>
  </si>
  <si>
    <t>1.2. Налоги на товары (работы,  услуги), реализуемые на территории Российской Федерации</t>
  </si>
  <si>
    <t>1 03 02000 01 0000 110</t>
  </si>
  <si>
    <t>1.2.1. Акцизы по подакцизным товарам (продукции), производимым на территории Российской Федерации</t>
  </si>
  <si>
    <t>1 03 02010 01 0000 110</t>
  </si>
  <si>
    <t>1.2.1.1.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</si>
  <si>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1 03 02090 01 0000 110</t>
  </si>
  <si>
    <t>1.2.1.2. 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</si>
  <si>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1 03 02091 01 0000 110</t>
  </si>
  <si>
    <t>1.2.1.3. Акцизы на вина, игристые вина (шампанские), производимые на территории Российской Федерации из подакцизного винограда</t>
  </si>
  <si>
    <t>1 03 02100 01 0000 110</t>
  </si>
  <si>
    <t>1.2.1.4. Акцизы на пиво, производимое на территории Российской Федерации</t>
  </si>
  <si>
    <t>1 03 02120 01 0000 110</t>
  </si>
  <si>
    <t>1.2.1.5. Акцизы на сидр, пуаре, медовуху, производимые на территории Российской Федерации</t>
  </si>
  <si>
    <t>1 03 02140 01 0000 110</t>
  </si>
  <si>
    <t>1.2.1.6.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фрутового сусла, и (или) винного дистиллята, и (или) фруктового дистиллята), подлежащее распределению в бюджеты субъектов Российской Федерации</t>
  </si>
  <si>
    <t>1 03 02190 01 0000 110</t>
  </si>
  <si>
    <t>1.2.1.7. 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</si>
  <si>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1 03 02200 01 0000 110</t>
  </si>
  <si>
    <t>1.2.1.8. 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</si>
  <si>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1 03 02210 01 0000 110</t>
  </si>
  <si>
    <t>1.2.1.9. .Доходы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</si>
  <si>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1 03 02220 01 0000 110</t>
  </si>
  <si>
    <t>1.2.1.10.Доходы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</si>
  <si>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1 03 02230 01 0000 110</t>
  </si>
  <si>
    <t xml:space="preserve">1.2.1.11.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</si>
  <si>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1 03 02240 01 0000 110</t>
  </si>
  <si>
    <t xml:space="preserve">1.2.1.12.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</si>
  <si>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1 03 02250 01 0000 110</t>
  </si>
  <si>
    <t xml:space="preserve">1.2.1.13.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</si>
  <si>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1 03 02260 01 0000 110</t>
  </si>
  <si>
    <t xml:space="preserve">1.2.1.14.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</si>
  <si>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1 03 02330 01 0000 110</t>
  </si>
  <si>
    <t>1.2.1.15. Акцизы на средние дистилляты, производимые на территории Российской Федерации</t>
  </si>
  <si>
    <t>1 03 02410 01 0000 110</t>
  </si>
  <si>
    <t>1.2.1.16. Доходы от уплаты акцизов на средние дистилляты, производимые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t>
  </si>
  <si>
    <t>1 05 00000 00 0000 000</t>
  </si>
  <si>
    <t>1.3. Налоги на совокупный  доход</t>
  </si>
  <si>
    <t>1 05 01000 00 0000 110</t>
  </si>
  <si>
    <t>1.3.1. Налог, взимаемый в связи с применением упрощенной системы налогообложения</t>
  </si>
  <si>
    <t>1 05 01010 01 0000 110</t>
  </si>
  <si>
    <t>1.3.1.1. Налог, взимаемый с налогоплательщиков, выбравших в качестве объекта налогообложения доходы</t>
  </si>
  <si>
    <t>1 05 01020 01 0000 110</t>
  </si>
  <si>
    <t>1.3.1.2. Налог, взимаемый с налогоплательщиков, выбравших в качестве объекта налогообложения доходы, уменьшенные на величину расходов</t>
  </si>
  <si>
    <t>1 05 01050 01 0000 110</t>
  </si>
  <si>
    <t>1.3.1.3. Минимальный налог, зачисляемый в бюджеты субъектов Российской Федерации (за налоговые периоды, истекшие до 1 января 2016 года)</t>
  </si>
  <si>
    <t>1 05 03000 01 0000 110</t>
  </si>
  <si>
    <t>1.3.2. Единый сельскохозяйственный налог</t>
  </si>
  <si>
    <t>1 05 06000 01 0000 110</t>
  </si>
  <si>
    <t>1.3.3. Налог на профессиональный доход</t>
  </si>
  <si>
    <t>1 06 00000 00 0000 000</t>
  </si>
  <si>
    <t xml:space="preserve">1.4. Налоги на имущество </t>
  </si>
  <si>
    <t>1 06 02000 02 0000 110</t>
  </si>
  <si>
    <t>1.4.1. Налог на имущество организаций</t>
  </si>
  <si>
    <t>1 06 02010 02 0000 110</t>
  </si>
  <si>
    <t>1.4.1.1. Налог на имущество организаций по имуществу, не входящему в Единую систему газоснабжения</t>
  </si>
  <si>
    <t>1 06 02020 02 0000 110</t>
  </si>
  <si>
    <t>1.4.1.2. Налог на имущество организаций по имуществу, входящему в Единую систему газоснабжения</t>
  </si>
  <si>
    <t>1 06 04000 02 0000 110</t>
  </si>
  <si>
    <t>1.4.2. Транспортный налог</t>
  </si>
  <si>
    <t>1 06 04011 02 0000 110</t>
  </si>
  <si>
    <t>1.4.2.1. Транспортный налог с организаций</t>
  </si>
  <si>
    <t>1 06 04012 02 0000 110</t>
  </si>
  <si>
    <t xml:space="preserve">1.4.2.2. Транспортный налог с физических лиц </t>
  </si>
  <si>
    <t>1 06 05000 02 0000 110</t>
  </si>
  <si>
    <t>1.4.3. Налог на игорный  бизнес</t>
  </si>
  <si>
    <t>1 07 00000 00 0000 000</t>
  </si>
  <si>
    <t>1.5. Налоги, сборы и регулярные платежи за пользование природными ресурсами</t>
  </si>
  <si>
    <t>1 07 01000 01 0000 110</t>
  </si>
  <si>
    <t>1.5.1. Налог на добычу полезных ископаемых</t>
  </si>
  <si>
    <t>1 07 01020 01 0000 110</t>
  </si>
  <si>
    <t>1.5.1.1. Налог на добычу общераспространенных полезных ископаемых</t>
  </si>
  <si>
    <t>1 07 01030 01 0000 110</t>
  </si>
  <si>
    <t>1.5.1.2. Налог на добычу прочих полезных ископаемых (за исключением полезных ископаемых в виде природных алмазов)</t>
  </si>
  <si>
    <t>1 07 04000 01 0000 110</t>
  </si>
  <si>
    <t xml:space="preserve">1.5.2. Сборы  за пользование объектами животного мира и за пользование объектами водных биологических ресурсов  </t>
  </si>
  <si>
    <t>1 07 04010 01 0000 110</t>
  </si>
  <si>
    <t xml:space="preserve">1.5.2.1. Сбор за пользование объектами животного мира </t>
  </si>
  <si>
    <t>1 07 04020 01 0000 110</t>
  </si>
  <si>
    <t>1.5.2.2. Сбор за пользование объектами водных биологических ресурсов (исключая  внутренние водные объекты)</t>
  </si>
  <si>
    <t>1 07 04030 01 0000 110</t>
  </si>
  <si>
    <t>1.5.2.3. Сбор за пользование объектами водных биологических ресурсов (по внутренним водным объектам)</t>
  </si>
  <si>
    <t>1 08 00000 00 0000 000</t>
  </si>
  <si>
    <t>1.6. Государственная пошлина</t>
  </si>
  <si>
    <t>1 08 02000 01 0000 110</t>
  </si>
  <si>
    <t>1.6.1. 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</si>
  <si>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1 08 07000 01 0000 110</t>
  </si>
  <si>
    <t>1.6.2. Государственная пошлина за государственную регистрацию, а также за совершение прочих юридически значимых действий</t>
  </si>
  <si>
    <t>1 08 07010 01 0000 110</t>
  </si>
  <si>
    <t>1.6.2.1.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</si>
  <si>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1 08 07080 01 0000 110</t>
  </si>
  <si>
    <t>1.6.2.2.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</si>
  <si>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1 08 07110 01 0000 110</t>
  </si>
  <si>
    <t>1.6.2.3.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</si>
  <si>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1 08 07120 01 0000 110</t>
  </si>
  <si>
    <t>1.6.2.4. Государственная пошлина за государственную регистрацию политических партий и региональных отделений политических партий</t>
  </si>
  <si>
    <t>1 08 07130 01 0000 110</t>
  </si>
  <si>
    <t>1.6.2.5. 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</si>
  <si>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1 08 07131 01 0000 110</t>
  </si>
  <si>
    <t>1.6.2.6. 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всей территории Российской Федерации, за ее пределами, на территориях двух и более субъектов Российской Федерации</t>
  </si>
  <si>
    <t>1 08 07140 01 0000 110</t>
  </si>
  <si>
    <t>1.6.2.7.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</si>
  <si>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1 08 07160 01 0000 110</t>
  </si>
  <si>
    <t>1.6.2.8. 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</si>
  <si>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1 08 07170 01 0000 110</t>
  </si>
  <si>
    <t>1.6.2.9.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</si>
  <si>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1 08 07300 01 0000 110</t>
  </si>
  <si>
    <t>1.6.2.10. Прочие государственные пошлины за совершение прочих юридически значимых  действий, подлежащие зачислению в бюджет субъекта Российской Федерации</t>
  </si>
  <si>
    <t>1 08 07310 01 0000 110</t>
  </si>
  <si>
    <t>1.6.2.11.Государственная пошлина за повторную выдачу свидетельства о постановке на учет в налоговом органе</t>
  </si>
  <si>
    <t>1 08 07340 01 0000 110</t>
  </si>
  <si>
    <t>1.6.2.12.Государственная пошлина за выдачу свидетельства о государственной аккредитации региональной спортивной федерации</t>
  </si>
  <si>
    <t>1 08 07380 01 0000 110</t>
  </si>
  <si>
    <t>1.6.2.13.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</si>
  <si>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1 08 07390 01 0000 110</t>
  </si>
  <si>
    <t>1.6.2.14.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</si>
  <si>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1 08 07400 01 0000 110</t>
  </si>
  <si>
    <t>1.6.2.15.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</si>
  <si>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1 08 07510 01 0000 110</t>
  </si>
  <si>
    <t>1.6.2.16. 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</si>
  <si>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1 09 00000 00 0000 000</t>
  </si>
  <si>
    <t>1.7. Задолженность и перерасчеты по отмененным налогам, сборам и иным обязательным платежам</t>
  </si>
  <si>
    <t>1 09 01000 00 0000 110</t>
  </si>
  <si>
    <t>1.7.1. Налог на прибыль организаций, зачислявшийся до 1 января 2005 года в местные бюджеты</t>
  </si>
  <si>
    <t>1 09 03000 00 0000 110</t>
  </si>
  <si>
    <t>1.7.2. Платежи за пользование природными ресурсами</t>
  </si>
  <si>
    <t>1 09 04000 00 0000 110</t>
  </si>
  <si>
    <t xml:space="preserve">1.7.3. Налоги на имущество </t>
  </si>
  <si>
    <t>1 09 06000 02 0000 110</t>
  </si>
  <si>
    <t>1.7.4. Прочие налоги и сборы (по отмененным налогам, сборам субъектов Российской Федерации)</t>
  </si>
  <si>
    <t>1 09 11000 02 0000 110</t>
  </si>
  <si>
    <t xml:space="preserve">1.7.5. Налог, взимаемый в виде стоимости патента в связи с применением упрощенной системы налогообложения </t>
  </si>
  <si>
    <t>1 11 00000 00 0000 000</t>
  </si>
  <si>
    <t>1.8 Доходы от использования имущества, находящегося в государственной и муниципальной собственности</t>
  </si>
  <si>
    <t>1 11 01000 00 0000 120</t>
  </si>
  <si>
    <t xml:space="preserve">1.8.1.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  </t>
  </si>
  <si>
    <t>1 11 03000 00 0000 120</t>
  </si>
  <si>
    <t>1.8.2. Проценты, полученные от предоставления бюджетных кредитов внутри страны</t>
  </si>
  <si>
    <t>1 11 03020 02 0000 120</t>
  </si>
  <si>
    <t>1.8.2.1. Проценты, полученные от предоставления бюджетных кредитов внутри страны за счет средств бюджетов субъектов Российской Федерации</t>
  </si>
  <si>
    <t>1 11 05000 00 0000 120</t>
  </si>
  <si>
    <t xml:space="preserve">1.8.3.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</si>
  <si>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1 11 05020 00 0000 120</t>
  </si>
  <si>
    <t>1.8.3.1.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</si>
  <si>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1 11 05026 00 0000 120</t>
  </si>
  <si>
    <t>1.8.3.2. 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</si>
  <si>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1 11 05030 00 0000 120</t>
  </si>
  <si>
    <t>1.8.3.3.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</si>
  <si>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1 11 05070 00 0000 120</t>
  </si>
  <si>
    <t>1.8.3.4. Доходы от сдачи в аренду имущества, составляющего государственную (муниципальную) казну (за исключением земельных участков)</t>
  </si>
  <si>
    <t>1 11 05300 00 0000 120</t>
  </si>
  <si>
    <t>1.8.4. Плата по соглашениям об установлении сервитута в отношении земельных участков, находящихся в государственной или муниципальной собственности</t>
  </si>
  <si>
    <t xml:space="preserve">1 11 09000 00 0000 120 </t>
  </si>
  <si>
    <t>1.8.5.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</si>
  <si>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1 11 09040 00 0000 120 </t>
  </si>
  <si>
    <t>1.8.5.1.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</si>
  <si>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1 12 00000 00 0000 000</t>
  </si>
  <si>
    <t>1.9. Платежи при пользовании природными ресурсами</t>
  </si>
  <si>
    <t>1 12 01000 01 0000 120</t>
  </si>
  <si>
    <t xml:space="preserve">1.9.1. Плата за негативное воздействие на окружающую среду </t>
  </si>
  <si>
    <t>1 12 01010 01 0000 120</t>
  </si>
  <si>
    <t>1.9.1.1. Плата за выбросы загрязняющих веществ в атмосферный  воздух стационарными объектами</t>
  </si>
  <si>
    <t>1 12 01030 01 0000 120</t>
  </si>
  <si>
    <t>1.9.1.2. Плата за сбросы загрязняющих веществ в водные объекты</t>
  </si>
  <si>
    <t>1 12 01040 01 0000 120</t>
  </si>
  <si>
    <t xml:space="preserve">1.9.1.3. Плата за размещение отходов производства и потребления </t>
  </si>
  <si>
    <t>1 12 02000 00 0000 120</t>
  </si>
  <si>
    <t>1.9.2. Платежи при пользовании недрами</t>
  </si>
  <si>
    <t>1 12 02010 01 0000 120</t>
  </si>
  <si>
    <t>1.9.2.1.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</si>
  <si>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1 12 02030 01 0000 120</t>
  </si>
  <si>
    <t>1.9.2.2. Регулярные платежи за пользование недрами при пользовании недрами на территории Российской Федерации</t>
  </si>
  <si>
    <t>1 12 02050 01 0000 120</t>
  </si>
  <si>
    <t>1.9.2.3.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</si>
  <si>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1 12 02100 00 0000 120</t>
  </si>
  <si>
    <t>1.9.2.4. Сборы за участие в конкурсе  (аукционе) на право пользования участками недр</t>
  </si>
  <si>
    <t>1 12 04000 00 0000 120</t>
  </si>
  <si>
    <t>1.9.3. Плата за использование лесов</t>
  </si>
  <si>
    <t>1 12 04010 00 0000 120</t>
  </si>
  <si>
    <t>1.9.3.1. Плата за использование лесов, расположенных на землях лесного фонда</t>
  </si>
  <si>
    <t>1 13 00000 00 0000 000</t>
  </si>
  <si>
    <t>1.10. Доходы от оказания платных услуг и компенсации затрат государства</t>
  </si>
  <si>
    <t>1 13 01000 00 0000 130</t>
  </si>
  <si>
    <t>1.10.1. Доходы от оказания платных услуг (работ)</t>
  </si>
  <si>
    <t xml:space="preserve">1 13 01020 01 0000 130 </t>
  </si>
  <si>
    <t xml:space="preserve">1.10.1.1.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t>
  </si>
  <si>
    <t xml:space="preserve">1 13 01031 01 0000 130 </t>
  </si>
  <si>
    <t>1.10.1.2. Плата за предоставление сведений из Единого государственного реестра недвижимости</t>
  </si>
  <si>
    <t xml:space="preserve">1 13 01190 01 0000 130 </t>
  </si>
  <si>
    <t>1.10.1.3. Плата за предоставление информации из реестра дисквалифицированных лиц</t>
  </si>
  <si>
    <t xml:space="preserve">1 13 01410 01 0000 130 </t>
  </si>
  <si>
    <t>1.10.1.4.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</si>
  <si>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1 13 01520 02 0000 130 </t>
  </si>
  <si>
    <t>1.10.1.5. 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</si>
  <si>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 xml:space="preserve">1 13 01992 02 0000 130 </t>
  </si>
  <si>
    <t>1.10.1.6. Прочие доходы от оказания платных услуг (работ) получателями средств бюджетов субъектов Российской Федерации</t>
  </si>
  <si>
    <t xml:space="preserve">1 13 02000 00 0000 130 </t>
  </si>
  <si>
    <t>1.10.2. Доходы от компенсации затрат государства</t>
  </si>
  <si>
    <t xml:space="preserve">1 13 02062 02 0000 130 </t>
  </si>
  <si>
    <t>1.10.2.1. Доходы, поступающие в порядке возмещения расходов, понесенных в связи с эксплуатацией имущества субъектов Российской Федерации</t>
  </si>
  <si>
    <t xml:space="preserve">1 13 02992 02 0000 130 </t>
  </si>
  <si>
    <t>1.10.2.1.  Прочие доходы от компенсации затрат бюджетов субъектов Российской Федерации</t>
  </si>
  <si>
    <t>1 14 00000 00 0000 000</t>
  </si>
  <si>
    <t>1.11. Доходы от продажи материальных и нематериальных активов</t>
  </si>
  <si>
    <t>1 14 02000 00 0000 000</t>
  </si>
  <si>
    <t>1.11.1.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</si>
  <si>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1 14 02020 02 0000 410</t>
  </si>
  <si>
    <t>1.11.1.1.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</si>
  <si>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1 14 02020 02 0000 440</t>
  </si>
  <si>
    <t>1.11.1.2. 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</si>
  <si>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1 14 06000 00 0000 430</t>
  </si>
  <si>
    <t>1.11.2. Доходы от продажи земельных участков, находящихся в государственной и муниципальной собственности</t>
  </si>
  <si>
    <t>1 14 13000 00 0000 000</t>
  </si>
  <si>
    <t>1.11.3. Доходы от приватизации имущества, находящегося в государственной и муниципальной собственности</t>
  </si>
  <si>
    <t>1 15 00000 00 0000 000</t>
  </si>
  <si>
    <t>1.12. Административные платежи и сборы</t>
  </si>
  <si>
    <t>1 15 02000 00 0000 140</t>
  </si>
  <si>
    <t>1.12.1.Платежи, взимаемые государственными и муниципальными органами (организациями) за выполнение определенных функций</t>
  </si>
  <si>
    <t>1 15 02020 02 0000 140</t>
  </si>
  <si>
    <t>1.12.1.1. Платежи, взимаемые государственными органами (организациями) субъектов Российской Федерации за выполнение определенных функций</t>
  </si>
  <si>
    <t>1 15 07000 01 0000 140</t>
  </si>
  <si>
    <t>1.12.2. 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</si>
  <si>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1 15 07020 01 0000 140</t>
  </si>
  <si>
    <t>1.12.2.1. 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</si>
  <si>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1 16 00000 00 0000 000</t>
  </si>
  <si>
    <t>1.13. Штрафы, санкции,  возмещение  ущерба</t>
  </si>
  <si>
    <t>1 16 01000 01 0000 140</t>
  </si>
  <si>
    <t>1.13.1. Административные штрафы, установленные Кодексом Российской Федерации об административных правонарушениях</t>
  </si>
  <si>
    <t>1 16 01050 01 0000 140</t>
  </si>
  <si>
    <t>1.13.1.1.Административные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</si>
  <si>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1 16 01060 01 0000 140</t>
  </si>
  <si>
    <t>1.13.1.2.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</si>
  <si>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1 16 01070 01 0000 140</t>
  </si>
  <si>
    <t>1.13.1.3.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</si>
  <si>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1 16 01080 01 0000 140</t>
  </si>
  <si>
    <t>1.13.1.4.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</si>
  <si>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1 16 01090 01 0000 140</t>
  </si>
  <si>
    <t>1.13.1.5.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</si>
  <si>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1 16 01100 01 0000 140</t>
  </si>
  <si>
    <t>1.13.1.6. 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</si>
  <si>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1 16 01110 01 0000 140</t>
  </si>
  <si>
    <t>1.13.1.8.Административные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</si>
  <si>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1 16 01120 01 0000 140</t>
  </si>
  <si>
    <t>1.13.1.9.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</si>
  <si>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1 16 01130 01 0000 140</t>
  </si>
  <si>
    <t>1.13.1.8.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</si>
  <si>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1 16 01140 01 0000 140</t>
  </si>
  <si>
    <t>1.13.1.9.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</si>
  <si>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1 16 01150 01 0000 140</t>
  </si>
  <si>
    <t>1.13.1.10.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</si>
  <si>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1 16 01170 01 0000 140</t>
  </si>
  <si>
    <t>1.13.1.11.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</si>
  <si>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1 16 01180 01 0000 140</t>
  </si>
  <si>
    <t>1.13.1.12. 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</si>
  <si>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1 16 01190 01 0000 140</t>
  </si>
  <si>
    <t>1.13.1.12.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</si>
  <si>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1 16 01200 01 0000 140</t>
  </si>
  <si>
    <t>1.13.1.13.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</si>
  <si>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1 16 02000 02 0000 140</t>
  </si>
  <si>
    <t>1.13.2. Административные штрафы, установленные законами субъектов Российской Федерации об административных правонарушениях</t>
  </si>
  <si>
    <t>1 16 02010 02 0000 140</t>
  </si>
  <si>
    <t>1.13.2.1. 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</si>
  <si>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1 16 07000 00 0000 140</t>
  </si>
  <si>
    <t>1.13.3.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</si>
  <si>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1 16 07010 02 0000 140</t>
  </si>
  <si>
    <t>1.13.3.1. 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</si>
  <si>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1 16 07030 02 0000 140</t>
  </si>
  <si>
    <t>1.13.3.2. 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</si>
  <si>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1 16 07040 02 0000 140</t>
  </si>
  <si>
    <t>1.13.3.3. 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</si>
  <si>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1 16 07090 02 0000 140</t>
  </si>
  <si>
    <t>1.13.3.4. 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</si>
  <si>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1 16 10000 00 0000 140</t>
  </si>
  <si>
    <t>1.13.4. Платежи в целях возмещения причиненного ущерба (убытков)</t>
  </si>
  <si>
    <t>1 16 10020 02 0000 140</t>
  </si>
  <si>
    <t>1.13.4.1. 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</si>
  <si>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1 16 10050 00 0000 140</t>
  </si>
  <si>
    <t>1.13.4.2. Платежи в целях возмещения убытков, причиненных уклонением от заключения государственного контракта</t>
  </si>
  <si>
    <t>1 16 10070 00 0000 140</t>
  </si>
  <si>
    <t>1.13.4.3. Платежи в целях возмещения ущерба при расторжении государственного контракта в связи с односторонним отказом исполнителя (подрядчика) от его исполнения</t>
  </si>
  <si>
    <t>1 16 10120 00 0000 140</t>
  </si>
  <si>
    <t>1.13.4.4. 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</si>
  <si>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1 16 11000 01 0000 140</t>
  </si>
  <si>
    <t>1.13.5. Платежи, уплачиваемые в целях возмещения вреда</t>
  </si>
  <si>
    <t>1 16 11063 01 0000 140</t>
  </si>
  <si>
    <t>1.13.5.1. 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</si>
  <si>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1 17 00000 00 0000 000</t>
  </si>
  <si>
    <t>1.14. Прочие неналоговые доходы</t>
  </si>
  <si>
    <t>1 17 01000 00 0000 180</t>
  </si>
  <si>
    <t>1.14.1.Невыясненные поступления</t>
  </si>
  <si>
    <t>1 17 01020 02 0000 180</t>
  </si>
  <si>
    <t>1.14.1.1 Невыясненные поступления, зачисляемые в бюджеты субъектов Российской Федерации</t>
  </si>
  <si>
    <t>1 17 05000 00 0000 180</t>
  </si>
  <si>
    <t>1.14.2. Прочие неналоговые доходы</t>
  </si>
  <si>
    <t>1 17 05020 02 0000 180</t>
  </si>
  <si>
    <t xml:space="preserve">1.14.2.1. Прочие неналоговые доходы бюджетов субъектов Российской Федерации </t>
  </si>
  <si>
    <t>1 18 00000 00 0000 000</t>
  </si>
  <si>
    <t>1.15. Поступления (перечисления) по урегулированию расчетов между бюджетами бюджетной системы Российской Федерации</t>
  </si>
  <si>
    <t>1 18 01000 00 0000 150</t>
  </si>
  <si>
    <t>1.15.1. Перечисления из бюджетов (поступления в бюджеты) бюджетной системы Российской Федерации по решениям о взыскании средств, предоставленных из иных бюджетов бюджетной системы Российской Федерации</t>
  </si>
  <si>
    <t>2 00 00000 00 0000 000</t>
  </si>
  <si>
    <t>2. БЕЗВОЗМЕЗДНЫЕ ПОСТУПЛЕНИЯ</t>
  </si>
  <si>
    <t>2 02 00000 00 0000 000</t>
  </si>
  <si>
    <t>2.1.Безвозмездные поступления от других бюджетов бюджетной системы Российской Федерации</t>
  </si>
  <si>
    <t>2 02 10000 00 0000 150</t>
  </si>
  <si>
    <t xml:space="preserve">2.1.1. Дотации бюджетам бюджетной системы Российской Федерации </t>
  </si>
  <si>
    <t>2 02 15001 02 0000 150</t>
  </si>
  <si>
    <t xml:space="preserve">2.1.1.1.Дотации  бюджетам субъектов Российской Федерации на выравнивание бюджетной обеспеченности </t>
  </si>
  <si>
    <t>2 02 15002 02 0000 150</t>
  </si>
  <si>
    <t>2.1.1.2.Дотации  бюджетам субъектов Российской Федерации на поддержку мер по обеспечению сбалансированности бюджетов</t>
  </si>
  <si>
    <t>2 02 15009 02 0000 150</t>
  </si>
  <si>
    <t>2.1.1.3. 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</si>
  <si>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2 02 15010 02 0000 150</t>
  </si>
  <si>
    <t>2.1.1.4. 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</si>
  <si>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2 02 15399 02 0000 150</t>
  </si>
  <si>
    <t>2.1.1.5. Дотации бюджетам субъектов Российской Федерации на премирование победителей Всероссийского конкурса "Лучшая муниципальная практика"</t>
  </si>
  <si>
    <t>2 02 15549 02 0000 150</t>
  </si>
  <si>
    <t>2.1.1.6. 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</si>
  <si>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2 02 15832 02 0000 150</t>
  </si>
  <si>
    <t>2.1.1.7. 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</si>
  <si>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2 02 15844 02 0000 150</t>
  </si>
  <si>
    <t>2.1.1.8. 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</si>
  <si>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2 02 15848 02 0000 150</t>
  </si>
  <si>
    <t>2.1.1.9. Дотации бюджетам субъектов Российской Федерации на поддержку мер по обеспечению сбалансированности бюджетов на осуществление дополнительных выплат медицинским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контактирующим с пациентами с установленным диагнозом новой коронавирусной инфекции</t>
  </si>
  <si>
    <t>2 02 15853 02 0000 150</t>
  </si>
  <si>
    <t>2.1.1.10. 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</si>
  <si>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2 02 15857 02 0000 150</t>
  </si>
  <si>
    <t>2.1.1.11. 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</si>
  <si>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2 02 20000 00 0000 150</t>
  </si>
  <si>
    <t>2.1.2. Субсидии бюджетам бюджетной системы  Российской Федерации  (межбюджетные субсидии)</t>
  </si>
  <si>
    <t>2 02 20086 02 0000 150</t>
  </si>
  <si>
    <t xml:space="preserve">2.1.2.1. Субсидии бюджетам субъектов Российской Федерации из местных бюджетов </t>
  </si>
  <si>
    <t>2 02 25008 02 0000 150</t>
  </si>
  <si>
    <t>2.1.2.2. 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</si>
  <si>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2 02 25013 02 0000 150</t>
  </si>
  <si>
    <t>2.1.2.3.Субсидии бюджетам субъектов Российской Федерации на сокращение доли загрязненных сточных вод</t>
  </si>
  <si>
    <t>2 02 25021 02 0000 150</t>
  </si>
  <si>
    <t>2.1.2.4. 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</si>
  <si>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2 02 25027 02 0000 150</t>
  </si>
  <si>
    <t>2.1.2.5. Субсидии бюджетам субъектов Российской Федерации на реализацию мероприятий государственной программы Российской Федерации "Доступная среда"</t>
  </si>
  <si>
    <t>2 02 25066 02 0000 150</t>
  </si>
  <si>
    <t>2.1.2.6. 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</si>
  <si>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2 02 25081 02 0000 150</t>
  </si>
  <si>
    <t>2.1.2.7. 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</si>
  <si>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2 02 25082 02 0000 150</t>
  </si>
  <si>
    <t>2.1.2.8.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</si>
  <si>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2 02 25084 02 0000 150</t>
  </si>
  <si>
    <t>2.1.2.9. 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</si>
  <si>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2 02 25086 02 0000 150</t>
  </si>
  <si>
    <t>2.1.2.10. 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</si>
  <si>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2 02 25097 02 0000 150</t>
  </si>
  <si>
    <t>2.1.2.11. 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</si>
  <si>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2 02 25114 02 0000 150</t>
  </si>
  <si>
    <t>2.1.2.12. 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</si>
  <si>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2 02 25138 02 0000 150</t>
  </si>
  <si>
    <t>2.1.2.13. 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</si>
  <si>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2 02 25169 02 0000 150</t>
  </si>
  <si>
    <t>2.1.2.14. 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</si>
  <si>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2 02 25170 02 0000 150</t>
  </si>
  <si>
    <t>2.1.2.15. 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</si>
  <si>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2 02 25173 02 0000 150</t>
  </si>
  <si>
    <t>2.1.2.16.Субсидии бюджетам субъектов Российской Федерации на создание детских технопарков "Кванториум"</t>
  </si>
  <si>
    <t>2 02 25175 02 0000 150</t>
  </si>
  <si>
    <t>2.1.2.17.Субсидии бюджетам субъектов Российской Федерации на создание ключевых центров развития детей</t>
  </si>
  <si>
    <t>2 02 25177 02 0000 150</t>
  </si>
  <si>
    <t>2.1.2.18. 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</si>
  <si>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2 02 25187 02 0000 150</t>
  </si>
  <si>
    <t>2.1.2.19. 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</si>
  <si>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2 02 25201 02 0000 150</t>
  </si>
  <si>
    <t>2.1.2.20. Субсидии бюджетам субъектов Российской Федерации на  развитие паллиативной медицинской помощи</t>
  </si>
  <si>
    <t>2 02 25202 02 0000 150</t>
  </si>
  <si>
    <t>2.1.2.21. 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</si>
  <si>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2 02 25210 02 0000 150</t>
  </si>
  <si>
    <t>2.1.2.22.Субсидии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</si>
  <si>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2 02 25219 02 0000 150</t>
  </si>
  <si>
    <t>2.1.2.23.Субсидии бюджетам субъектов Российской Федерации на создание  центров цифрового образования детей</t>
  </si>
  <si>
    <t>2 02 25228 02 0000 150</t>
  </si>
  <si>
    <t>2.1.2.24. Субсидии бюджетам субъектов Российской Федерации на оснащение объектов спортивной инфраструктуры спортивно-технологическим оборудованием</t>
  </si>
  <si>
    <t>2 02 25232 02 0000 150</t>
  </si>
  <si>
    <t>2.1.2.25. 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</si>
  <si>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2 02 25239 02 0000 150</t>
  </si>
  <si>
    <t>2.1.2.26. Субсидии бюджетам субъектов Российской Федерации на модернизацию инфраструктуры общего образования в отдельных субъектах Российской Федерации</t>
  </si>
  <si>
    <t>2 02 25242 02 0000 150</t>
  </si>
  <si>
    <t>2.1.2.27. 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</si>
  <si>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2 02 25243 02 0000 150</t>
  </si>
  <si>
    <t>2.1.2.28. Субсидии бюджетам субъектов Российской Федерации на строительство и реконструкцию (модернизацию) объектов питьевого водоснабжения</t>
  </si>
  <si>
    <t>2 02 25247 02 0000 150</t>
  </si>
  <si>
    <t>2.1.2.29. Субсидии бюджетам субъектов Российской Федерации на создание мобильных технопарков "Кванториум"</t>
  </si>
  <si>
    <t>2 02 25253 02 0000 150</t>
  </si>
  <si>
    <t>2.1.2.30. 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</si>
  <si>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2 02 25255 02 0000 150</t>
  </si>
  <si>
    <t>2.1.2.31. 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</si>
  <si>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2 02 25256 02 0000 150</t>
  </si>
  <si>
    <t>2.1.2.32. 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</si>
  <si>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2 02 25259 02 0000 150</t>
  </si>
  <si>
    <t>2.1.2.33. Субсидии бюджетам субъектов Российской Федерации на государственную поддержку производства масличных культур</t>
  </si>
  <si>
    <t>2 02 25261 02 0000 150</t>
  </si>
  <si>
    <t>2.1.2.34. Субсидии бюджетам субъектов Российской Федерации на мероприятия по развитию рынка газомоторного топлива</t>
  </si>
  <si>
    <t>2 02 25291 02 0000 150</t>
  </si>
  <si>
    <t>2.1.2.35. Субсидии бюджетам субъектов Российской Федерации на повышение эффективности службы занятости</t>
  </si>
  <si>
    <t>2 02 25294 02 0000 150</t>
  </si>
  <si>
    <t>2.1.2.36. 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</si>
  <si>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2 02 25299 02 0000 150</t>
  </si>
  <si>
    <t>2.1.2.37. 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</si>
  <si>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2 02 25302 02 0000 150</t>
  </si>
  <si>
    <t>2.1.2.38. Субсидии бюджетам субъектов Российской Федерации на осуществление ежемесячных выплат на детей в возрасте от трех до семи  лет включительно</t>
  </si>
  <si>
    <t>2 02 25304 02 0000 150</t>
  </si>
  <si>
    <t>2.1.2.39. 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</si>
  <si>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2 02 25306 02 0000 150</t>
  </si>
  <si>
    <t>2.1.2.40. 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</si>
  <si>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2 02 25402 02 0000 150</t>
  </si>
  <si>
    <t>2.1.2.41. 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</si>
  <si>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2 02 25404 02 0000 150</t>
  </si>
  <si>
    <t>2.1.2.42. 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</si>
  <si>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2 02 25408 02 0000 150</t>
  </si>
  <si>
    <t>2.1.2.43. Субсидии бюджету Нижегородской области на реализацию мероприятий в рамках подготовки и проведения празднования 800-летия основания г. Нижнего Новгорода</t>
  </si>
  <si>
    <t>2 02 25412 02 0000 150</t>
  </si>
  <si>
    <t>2.1.2.44. 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</si>
  <si>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2 02 25461 02 0000 150</t>
  </si>
  <si>
    <t>2.1.2.45. 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</si>
  <si>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2 02 25462 02 0000 150</t>
  </si>
  <si>
    <t>2.1.2.46. 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</si>
  <si>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2 02 25466 02 0000 150</t>
  </si>
  <si>
    <t>2.1.2.47. 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</si>
  <si>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2 02 25467 02 0000 150</t>
  </si>
  <si>
    <t>2.1.2.48.Субсидии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</si>
  <si>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2 02 25480 02 0000 150</t>
  </si>
  <si>
    <t>2.1.2.49. Субсидии бюджетам субъектов Российской Федерации на создание системы поддержки фермеров и развитие сельской кооперации</t>
  </si>
  <si>
    <t>2 02 25491 02 0000 150</t>
  </si>
  <si>
    <t>2.1.2.50. 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</si>
  <si>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2 02 25495 02 0000 150</t>
  </si>
  <si>
    <t>2.1.2.51. 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</si>
  <si>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2 02 25497 02 0000 150</t>
  </si>
  <si>
    <t>2.1.2.52. Субсидии бюджетам субъектов Российской Федерации на реализацию мероприятий по обеспечению жильем молодых семей</t>
  </si>
  <si>
    <t>2 02 25502 02 0000 150</t>
  </si>
  <si>
    <t>2.1.2.53. 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</si>
  <si>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2 02 25508 02 0000 150</t>
  </si>
  <si>
    <t>2.1.2.54. 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</si>
  <si>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2 02 25509 02 0000 150</t>
  </si>
  <si>
    <t>2.1.2.55.Субсидии бюджетам субъектов Российской Федерации на подготовку и проведение празднования на федеральном уровне памятных дат субъектов Российской Федерации</t>
  </si>
  <si>
    <t>2 02 25514 02 0000 150</t>
  </si>
  <si>
    <t>2.1.2.56. Субсидии бюджетам субъектов Российской Федерации на реализацию мероприятий в сфере реабилитации и абилитации инвалидов</t>
  </si>
  <si>
    <t>2 02 25516 02 0000 150</t>
  </si>
  <si>
    <t>2.1.2.57.Субсидии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</si>
  <si>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2 02 25517 02 0000 150</t>
  </si>
  <si>
    <t>2.1.2.58. Субсидии бюджетам субъектов Российской Федерации на поддержку творческой деятельности и техническое оснащение детских и кукольных театров</t>
  </si>
  <si>
    <t>2 02 25519 02 0000 150</t>
  </si>
  <si>
    <t>2.1.2.59.Субсидии бюджетам субъектов Российской Федерации на поддержку отрасли культуры</t>
  </si>
  <si>
    <t>2 02 25520 02 0000 150</t>
  </si>
  <si>
    <t>2.1.2.60.Субсидии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</si>
  <si>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2 02 25527 02 0000 150</t>
  </si>
  <si>
    <t>2.1.2.61.Субсидии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</si>
  <si>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2 02 25554 02 0000 150</t>
  </si>
  <si>
    <t>2.1.2.62.Субсидии бюджетам субъектов Российской Федерации на обеспечение закупки авиационных работ в целях оказания медицинской помощи</t>
  </si>
  <si>
    <t>2 02 25555 02 0000 150</t>
  </si>
  <si>
    <t>2.1.2.63.Субсидии бюджетам субъектов Российской Федерации на реализацию программ формирования современной городской среды</t>
  </si>
  <si>
    <t>2 02 25568 02 0000 150</t>
  </si>
  <si>
    <t>2.1.2.64. Субсидии бюджетам субъектов Российской Федерации на реализацию мероприятий в области мелиорации земель сельскохозяйственного назначения</t>
  </si>
  <si>
    <t>2 02 25569 02 0000 150</t>
  </si>
  <si>
    <t>2.1.2.65. Субсидии бюджетам субъектов Российской Федерации на переобучение, повышение квалификации работников предприятий в целях поддержки занятости и повышения эффективности рынка труда</t>
  </si>
  <si>
    <t>2 02 25576 02 0000 150</t>
  </si>
  <si>
    <t>2.1.2.66.Субсидии бюджетам субъектов Российской Федерации на обеспечение комплексного развития сельских территорий</t>
  </si>
  <si>
    <t>2 02 25586 02 0000 150</t>
  </si>
  <si>
    <t>2.1.2.67. 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</si>
  <si>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2 02 27111 02 0000 150</t>
  </si>
  <si>
    <t>2.1.2.68. 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</si>
  <si>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2 02 27139 02 0000 150</t>
  </si>
  <si>
    <t>2.1.2.69. 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</si>
  <si>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2 02 27372 02 0000 150</t>
  </si>
  <si>
    <t>2.1.2.70. 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</si>
  <si>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2 02 27384 02 0000 150</t>
  </si>
  <si>
    <t>2.1.2.71. 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</si>
  <si>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2 02 27576 02 0000 150</t>
  </si>
  <si>
    <t>2.1.2.72. 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</si>
  <si>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2 02 29001 02 0000 150</t>
  </si>
  <si>
    <t>2.1.2.73.Субсидии бюджетам субъектов Российской Федерации за счет средств резервного фонда Правительства Российской Федерации</t>
  </si>
  <si>
    <t>2 02 30000 00 0000 150</t>
  </si>
  <si>
    <t xml:space="preserve">2.1.3. Субвенции  бюджетам бюджетной системы Российской Федерации </t>
  </si>
  <si>
    <t>2 02 35067 02 0000 150</t>
  </si>
  <si>
    <t>2.1.3.1. Субвенции бюджетам субъектов Российской Федерации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</si>
  <si>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2 02 35090 02 0000 150</t>
  </si>
  <si>
    <t>2.1.3.2. Субвенции бюджетам субъектов Российской Федерации на улучшение экологического состояния гидрографической сети</t>
  </si>
  <si>
    <t>2 02 35118 02 0000 150</t>
  </si>
  <si>
    <t>2.1.3.3.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</si>
  <si>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2 02 35120 02 0000 150</t>
  </si>
  <si>
    <t>2.1.3.4. 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</si>
  <si>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2 02 35128 02 0000 150</t>
  </si>
  <si>
    <t>2.1.3.5. Субвенции бюджетам субъектов Российской Федерации на осуществление отдельных полномочий в области водных отношений</t>
  </si>
  <si>
    <t>2 02 35129 02 0000 150</t>
  </si>
  <si>
    <t>2.1.3.6. Субвенции бюджетам субъектов Российской Федерации на осуществление отдельных полномочий в области лесных отношений</t>
  </si>
  <si>
    <t>2 02 35134 02 0000 150</t>
  </si>
  <si>
    <t>2.1.3.7.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</si>
  <si>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2 02 35135 02 0000 150</t>
  </si>
  <si>
    <t xml:space="preserve">2.1.3.8.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t>
  </si>
  <si>
    <t>2 02 35137 02 0000 150</t>
  </si>
  <si>
    <t>2.1.3.9.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</si>
  <si>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2 02 35176 02 0000 150</t>
  </si>
  <si>
    <t>2.1.3.10.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</si>
  <si>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2 02 35220 02 0000 150</t>
  </si>
  <si>
    <t>2.1.3.11.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</si>
  <si>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2 02 35240 02 0000 150</t>
  </si>
  <si>
    <t>2.1.3.12.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</si>
  <si>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2 02 35250 02 0000 150</t>
  </si>
  <si>
    <t>2.1.3.13. Субвенции бюджетам субъектов Российской Федерации на оплату жилищно-коммунальных услуг отдельным категориям граждан</t>
  </si>
  <si>
    <t>2 02 35260 02 0000 150</t>
  </si>
  <si>
    <t>2.1.3.14.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</si>
  <si>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2 02 35270 02 0000 150</t>
  </si>
  <si>
    <t>2.1.3.15.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</si>
  <si>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2 02 35280 02 0000 150</t>
  </si>
  <si>
    <t>2.1.3.16.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</si>
  <si>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2 02 35290 02 0000 150</t>
  </si>
  <si>
    <t>2.1.3.17.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</si>
  <si>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2 02 35380 02 0000 150</t>
  </si>
  <si>
    <t>2.1.3.18.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</si>
  <si>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2 02 35429 02 0000 150</t>
  </si>
  <si>
    <t>2.1.3.19. Субвенции бюджетам субъектов Российской Федерации на увеличение площади лесовосстановления</t>
  </si>
  <si>
    <t>2 02 35430 02 0000 150</t>
  </si>
  <si>
    <t>2.1.3.20.Субвенции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</si>
  <si>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2 02 35431 02 0000 150</t>
  </si>
  <si>
    <t>2.1.3.21. Субвенции бюджетам субъектов Российской Федерации на формирование запаса лесных семян для  лесовосстановления</t>
  </si>
  <si>
    <t>2 02 35432 02 0000 150</t>
  </si>
  <si>
    <t>2.1.3.22. 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</si>
  <si>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2 02 35460 02 0000 150</t>
  </si>
  <si>
    <t>2.1.3.23.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</si>
  <si>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2 02 35573 02 0000 150</t>
  </si>
  <si>
    <t>2.1.3.24. Субвенции бюджетам субъектов Российской Федерации на осуществление ежемесячной выплаты в связи с рождением (усыновлением) первого ребенка</t>
  </si>
  <si>
    <t>2 02 35900 02 0000 150</t>
  </si>
  <si>
    <t>2.1.3.25. Единая субвенция бюджетам субъектов Российской Федерации и бюджету г.Байконура</t>
  </si>
  <si>
    <t>2 02 40000 00 0000 150</t>
  </si>
  <si>
    <t>2.1.4. Иные межбюджетные трансферты</t>
  </si>
  <si>
    <t>2 02 45141 02 0000 150</t>
  </si>
  <si>
    <t>2.1.4.1.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</si>
  <si>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2 02 45142 02 0000 150</t>
  </si>
  <si>
    <t>2.1.4.2. 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</si>
  <si>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2 02 45159 02 0000 150</t>
  </si>
  <si>
    <t>2.1.4.3. 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</si>
  <si>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2 02 45161 02 0000 150</t>
  </si>
  <si>
    <t xml:space="preserve">2.1.4.4. 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</si>
  <si>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2 02 45190 02 0000 150</t>
  </si>
  <si>
    <t>2.1.4.5. 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</si>
  <si>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2 02 45192 02 0000 150</t>
  </si>
  <si>
    <t>2.1.4.6. 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</si>
  <si>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2 02 45196 02 0000 150</t>
  </si>
  <si>
    <t>2.1.4.7. 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</si>
  <si>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2 02 45197 02 0000 150</t>
  </si>
  <si>
    <t>2.1.4.8. 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</si>
  <si>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2 02 45198 02 0000 150</t>
  </si>
  <si>
    <t>2.1.4.9. 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</si>
  <si>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2 02 45216 02 0000 150</t>
  </si>
  <si>
    <t>2.1.4.10. 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</si>
  <si>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2 02 45252 02 0000 150</t>
  </si>
  <si>
    <t>2.1.4.11. 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</si>
  <si>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2 02 45268 02 0000 150</t>
  </si>
  <si>
    <t>2.1.4.12. Межбюджетные трансферты, передаваемые бюджетам субъектов Российской Федерации на обеспечение деятельности по оказанию коммунальной услуги населению по обращению с твердыми коммунальными отходами</t>
  </si>
  <si>
    <t>2 02 45296 02 0000 150</t>
  </si>
  <si>
    <t>2.1.4.13. 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"Повышение производительности труда и поддержка занятости"</t>
  </si>
  <si>
    <t>2 02 45303 02 0000 150</t>
  </si>
  <si>
    <t>2.1.4.14. 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</si>
  <si>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2 02 45375 02 0000 150</t>
  </si>
  <si>
    <t>2.1.4.15. Межбюджетные трансферты, передаваемые бюджету Нижегородской области на финансовое обеспечение дорожной деятельности</t>
  </si>
  <si>
    <t>2 02 45379 02 0000 150</t>
  </si>
  <si>
    <t>2.1.4.16.  Межбюджетные трансферты, передаваемые бюджетам субъектов Российской Федерации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t>
  </si>
  <si>
    <t>2 02 45389 02 0000 150</t>
  </si>
  <si>
    <t>2.1.4.17. Межбюджетные трансферты, передаваемые бюджетам субъектов Российской Федерации на развитие инфраструктуры дорожного хозяйства, обеспечивающей транспортную связанность между центрами экономического роста</t>
  </si>
  <si>
    <t>2 02 45390 02 0000 150</t>
  </si>
  <si>
    <t>2.1.4.18. Межбюджетные трансферты, передаваемые бюджетам субъектов Российской Федерации на финансовое обеспечение дорожной деятельности</t>
  </si>
  <si>
    <t>2 02 45393 02 0000 150</t>
  </si>
  <si>
    <t>2.1.4.19. 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</si>
  <si>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2 02 45422 02 0000 150</t>
  </si>
  <si>
    <t>2.1.4.20. 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</si>
  <si>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2 02 45424 02 0000 150</t>
  </si>
  <si>
    <t>2.1.4.21. 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</si>
  <si>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2 02 45433 02 0000 150</t>
  </si>
  <si>
    <t>2.1.4.22. 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</si>
  <si>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2 02 45453 02 0000 150</t>
  </si>
  <si>
    <t>2.1.4.23. Межбюджетные трансферты, передаваемые бюджетам субъектов Российской Федерации на создание виртуальных концертных залов</t>
  </si>
  <si>
    <t>2 02 45454 02 0000 150</t>
  </si>
  <si>
    <t>2.1.4.24. Межбюджетные трансферты, передаваемые бюджетам субъектов Российской Федерации на создание модельных муниципальных библиотек</t>
  </si>
  <si>
    <t>2 02 45468 02 0000 150</t>
  </si>
  <si>
    <t>2.1.4.25. 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</si>
  <si>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2 02 45476 02 0000 150</t>
  </si>
  <si>
    <t>2.1.4.26. 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</si>
  <si>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2 02 45582 02 0000 150</t>
  </si>
  <si>
    <t>2.1.4.27. Межбюджетный трансферт, передаваемый бюджету Нижегородской области на реставрационно-восстановительные работы и сохранение значимых объектов культурного наследия, находящихся на территории Нижегородской области</t>
  </si>
  <si>
    <t>2 02 49001 02 0000 150</t>
  </si>
  <si>
    <t>2.1.4.28. 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</si>
  <si>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2 03 00000 00 0000 000</t>
  </si>
  <si>
    <t>2.2. Безвозмездные поступления от государственных  (муниципальных) организаций</t>
  </si>
  <si>
    <t>2 03 02000 02 0000 150</t>
  </si>
  <si>
    <t>2.2.1. Безвозмездные поступления от государственных (муниципальных) организаций в бюджеты субъектов Российской Федерации</t>
  </si>
  <si>
    <t>2 03 02030 02 0000 150</t>
  </si>
  <si>
    <t>2.2.1.1.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</si>
  <si>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2 03 02040 02 0000 150</t>
  </si>
  <si>
    <t>2.2.1.2.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</si>
  <si>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2 04 00000 00 0000 000</t>
  </si>
  <si>
    <t>2.3. Безвозмездные поступления от негосударственных   организаций</t>
  </si>
  <si>
    <t>2 04 02000 02 0000 150</t>
  </si>
  <si>
    <t>2.3.1. Безвозмездные поступления от негосударственных организаций в бюджеты субъектов Российской Федерации</t>
  </si>
  <si>
    <t>2 07 00000 00 0000 000</t>
  </si>
  <si>
    <t>2.4. Прочие безвозмездные поступления</t>
  </si>
  <si>
    <t>2 07 02000 02 0000 150</t>
  </si>
  <si>
    <t>2.4.1. Прочие безвозмездные поступления в бюджеты субъектов Российской Федерации</t>
  </si>
  <si>
    <t>2 18 00000 00 0000 000</t>
  </si>
  <si>
    <t>2.5. 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</si>
  <si>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2 18 00000 02 0000 150</t>
  </si>
  <si>
    <t>2.5.1.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</si>
  <si>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2 18 02000 02 0000 150</t>
  </si>
  <si>
    <t>2.5.1.1.Доходы бюджетов субъектов Российской Федерации от возврата организациями остатков субсидий прошлых лет</t>
  </si>
  <si>
    <t>2 18 02010 02 0000 150</t>
  </si>
  <si>
    <t xml:space="preserve">2.5.1.1.1. Доходы бюджетов субъектов Российской Федерации от возврата бюджетными учреждениями остатков субсидий прошлых лет </t>
  </si>
  <si>
    <t>2 18 02020 02 0000 150</t>
  </si>
  <si>
    <t xml:space="preserve">2.5.1.1.2. Доходы бюджетов субъектов Российской Федерации от возврата автономными учреждениями остатков субсидий прошлых лет </t>
  </si>
  <si>
    <t>2 18 02030 02 0000 150</t>
  </si>
  <si>
    <t xml:space="preserve">2.5.1.1.3. Доходы бюджетов субъектов Российской Федерации от возврата иными организациями остатков субсидий прошлых лет </t>
  </si>
  <si>
    <t>2 18 25013 02 0000 150</t>
  </si>
  <si>
    <t>2.5.1.2. Доходы бюджетов субъектов Российской Федерации от возврата остатков субсидий на сокращение доли загрязненных сточных вод из бюджетов муниципальных образований</t>
  </si>
  <si>
    <t>2 18 25021 02 0000 150</t>
  </si>
  <si>
    <t>2.5.1.3. Доходы бюджетов субъектов Российской Федерации от возврата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муниципальных образований</t>
  </si>
  <si>
    <t>2 18 25064 02 0000 150</t>
  </si>
  <si>
    <t>2.5.1.4. 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</si>
  <si>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2 18 25497 02 0000 150</t>
  </si>
  <si>
    <t>2.5.1.5. 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</si>
  <si>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2 18 25520 02 0000 150</t>
  </si>
  <si>
    <t>2.5.1.6. 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</si>
  <si>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2 18 25527 02 0000 150</t>
  </si>
  <si>
    <t>2.5.1.7. Доходы бюджетов субъектов Российской Федерации от возврата остатков субсидий на государственную поддержку малого и среднего предпринимательства из бюджетов муниципальных образований</t>
  </si>
  <si>
    <t>2 18 25555 02 0000 150</t>
  </si>
  <si>
    <t>2.5.1.8. 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</si>
  <si>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2 18 27384 02 0000 150</t>
  </si>
  <si>
    <t>2.5.1.9. 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муниципальных образований</t>
  </si>
  <si>
    <t>2 18 35118 02 0000 150</t>
  </si>
  <si>
    <t>2.5.1.10. 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</si>
  <si>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2 18 35120 02 0000 150</t>
  </si>
  <si>
    <t>2.5.1.11. 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</si>
  <si>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2 18 35135 02 0000 150</t>
  </si>
  <si>
    <t>2.5.1.12. 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муниципальных образований</t>
  </si>
  <si>
    <t>2 18 35541 02 0000 150</t>
  </si>
  <si>
    <t>2.5.1.13. Доходы бюджетов субъектов Российской Федерации от возврата остатков субвенций на оказание несвязанной поддержки сельскохозяйственным товаропроизводителям в области растениеводства  из бюджетов муниципальных образований</t>
  </si>
  <si>
    <t>2 18 35543 02 0000 150</t>
  </si>
  <si>
    <t>2.5.1.14. Доходы бюджетов субъектов Российской Федерации от возврата остатков субвенций на содействие достижению целевых показателей региональных программ развития агропромышленного комплекса из бюджетов муницпальных образований</t>
  </si>
  <si>
    <t>2 18 45160 02 0000 150</t>
  </si>
  <si>
    <t>2.5.1.15. Доходы бюджетов субъектов Российской Федерации от возврата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образований</t>
  </si>
  <si>
    <t>2 18 52900 02 0000 150</t>
  </si>
  <si>
    <t>2.5.1.16. 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</si>
  <si>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2 18 60010 02 0000 150</t>
  </si>
  <si>
    <t>2.5.1.17.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</si>
  <si>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2 19 00000 00 0000 000</t>
  </si>
  <si>
    <t>2.6. Возврат остатков субсидий, субвенций и иных межбюджетных трансфертов, имеющих целевое назначение, прошлых лет</t>
  </si>
  <si>
    <t>2 19 00000 02 0000 150</t>
  </si>
  <si>
    <t>2.6.1.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</si>
  <si>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2 19 25013 02 0000 150</t>
  </si>
  <si>
    <t>2.6.1.1.Возврат остатков субсидий на сокращение доли загрязненных сточных вод из бюджетов субъектов Российской Федерации</t>
  </si>
  <si>
    <t>2 19 25018 02 0000 150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</si>
  <si>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</si>
  <si>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2 19 25021 02 0000 150</t>
  </si>
  <si>
    <t>2.6.1.2. 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субъектов Российской Федерации</t>
  </si>
  <si>
    <t>2 19 25064 02 0000 150</t>
  </si>
  <si>
    <t>2.6.1.3. 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</si>
  <si>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2 19 25082 02 0000 150</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</si>
  <si>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</si>
  <si>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2 19 25084 02 0000 150</t>
  </si>
  <si>
    <t>2.6.1.4. 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</si>
  <si>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2 19 25114 02 0000 150</t>
  </si>
  <si>
    <t xml:space="preserve">2.6.1.5. 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 </t>
  </si>
  <si>
    <t>2 19 25170 02 0000 150</t>
  </si>
  <si>
    <t>2.6.1.6. 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субъектов Российской Федерации</t>
  </si>
  <si>
    <t>2 19 25201 02 0000 150</t>
  </si>
  <si>
    <t>2.6.1.7. Возврат остатков субсидий в целях развития паллиативной медицинской помощи из бюджетов субъектов Российской Федерации</t>
  </si>
  <si>
    <t>2 19 25202 02 0000 150</t>
  </si>
  <si>
    <t>2.6.1.8.Возврат остатков субсидий на реализацию мероприятий по предупреждению и борьбе с социально значимыми инфекционными заболеваниями из бюджетов субъектов Российской Федерации</t>
  </si>
  <si>
    <t>2 19 25209 02 0000 150</t>
  </si>
  <si>
    <t>2.6.1.9. Возврат остатков субсидий прошлых лет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</si>
  <si>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2 19 25382 02 0000 150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</si>
  <si>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</si>
  <si>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2 19 25402 02 0000 150</t>
  </si>
  <si>
    <t>2.6.1.10. 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</si>
  <si>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2 19 25462 02 0000 150</t>
  </si>
  <si>
    <t>2.6.1.11. 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</si>
  <si>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2 19 25497 02 0000 150</t>
  </si>
  <si>
    <t>2.6.1.12. Возврат остатков субсидий на реализацию мероприятий по обеспечению жильем молодых семей из бюджетов субъектов Российской Федерации</t>
  </si>
  <si>
    <t>2 19 25520 02 0000 150</t>
  </si>
  <si>
    <t>2.6.1.13. 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</si>
  <si>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2 19 25527 02 0000 150</t>
  </si>
  <si>
    <t>2.6.1.14. Возврат остатков субсидий на государственную поддержку малого и среднего предпринимательства из бюджетов субъектов Российской Федерации</t>
  </si>
  <si>
    <t>2 19 25541 02 0000 150</t>
  </si>
  <si>
    <t>2.6.1.15. 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</si>
  <si>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2 19 25543 02 0000 150</t>
  </si>
  <si>
    <t>2.6.1.16. 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</si>
  <si>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2 19 25555 02 0000 150</t>
  </si>
  <si>
    <t xml:space="preserve">2.6.1.17. 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 </t>
  </si>
  <si>
    <t>2 19 25567 02 0000 150</t>
  </si>
  <si>
    <t>2.6.1.18. Возврат остатков субсидий на реализацию мероприятий по устойчивому развитию сельских территорий из бюджетов субъектов Российской Федерации</t>
  </si>
  <si>
    <t>2 19 27384 02 0000 150</t>
  </si>
  <si>
    <t>2.6.1.19. 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</si>
  <si>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2 19 35120 02 0000 150</t>
  </si>
  <si>
    <t>2.6.1.20. 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</si>
  <si>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2 19 35135 02 0000 150</t>
  </si>
  <si>
    <t>2.6.1.21. 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субъектов Российской Федерации</t>
  </si>
  <si>
    <t>2 19 35137 02 0000 150</t>
  </si>
  <si>
    <t>2.6.1.22. 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</si>
  <si>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2 19 35220 02 0000 150</t>
  </si>
  <si>
    <t>2.6.1.23. 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</si>
  <si>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2 19 35250 02 0000 150</t>
  </si>
  <si>
    <t>2.6.1.24. Возврат остатков субвенций на оплату жилищно-коммунальных услуг отдельным категориям граждан  из бюджетов субъектов Российской Федерации</t>
  </si>
  <si>
    <t>2 19 35270 02 0000 150</t>
  </si>
  <si>
    <t>2.6.1.25. 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</si>
  <si>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2 19 35290 02 0000 150</t>
  </si>
  <si>
    <t>2.6.1.26. 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Федерации"из бюджетов субъектов Российской Федерации</t>
  </si>
  <si>
    <t>2 19 35380 02 0000 150</t>
  </si>
  <si>
    <t>2.6.1.27. 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</si>
  <si>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2 19 35573 02 0000 150</t>
  </si>
  <si>
    <t>2.6.1.28. 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</si>
  <si>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2 19 35900 02 0000 150</t>
  </si>
  <si>
    <t>2.6.1.29. Возврат остатков единой субвенции из бюджетов субъектов Российской Федерации</t>
  </si>
  <si>
    <t>2 19 45191 02 0000 150</t>
  </si>
  <si>
    <t>2.6.1.30.Возврат остатков иных межбюджетных трансфертов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из бюджетов субъектов Российской Федерации</t>
  </si>
  <si>
    <t>2 19 45196 02 0000 150</t>
  </si>
  <si>
    <t>2.6.1.31.Возврат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из бюджетов субъектов Российской Федерации</t>
  </si>
  <si>
    <t>2 19 45476 02 0000 150</t>
  </si>
  <si>
    <t>2.6.1.32. Возврат остатков иных межбюджетных трансфертов на осуществление медицинской деятельности, связанной с донорством органов человека в целях трансплантации (пересадки), из бюджетов субъектов Российской Федерации</t>
  </si>
  <si>
    <t>2 19 45530 02 0000 150</t>
  </si>
  <si>
    <t>2.6.1.33. 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субъектов Российской Федерации</t>
  </si>
  <si>
    <t>2 19 45585 02 0000 150</t>
  </si>
  <si>
    <t>2.6.1.34.Возврат остатков иных межбюджетных трансфертов на обеспечение развития информационно-телекоммуникационной инфраструктуры объектов общеобразовательных организаций из бюджетов субъектов Российской Федерации</t>
  </si>
  <si>
    <t>2 19 51360 02 0000 150</t>
  </si>
  <si>
    <t xml:space="preserve">2.6.1.35. 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 </t>
  </si>
  <si>
    <t>2 19 90000 02 0000 150</t>
  </si>
  <si>
    <t>2.6.1.36.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</si>
</sst>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0"/>
    <numFmt numFmtId="165" formatCode="0_)"/>
    <numFmt numFmtId="166" formatCode="#,##0.0"/>
    <numFmt numFmtId="167" formatCode="0.0%"/>
    <numFmt numFmtId="168" formatCode="_-* #,##0.00\ _₽_-;\-* #,##0.00\ _₽_-;_-* &quot;-&quot;??\ _₽_-;_-@_-"/>
  </numFmts>
  <fonts count="21" x14ac:knownFonts="1">
    <font>
      <sz val="14"/>
      <name val="Times New Roman Cyr"/>
      <family val="1"/>
      <charset val="204"/>
    </font>
    <font>
      <sz val="14"/>
      <name val="Times New Roman Cyr"/>
      <family val="1"/>
      <charset val="204"/>
    </font>
    <font>
      <b/>
      <sz val="16"/>
      <color indexed="18"/>
      <name val="Times New Roman Cyr"/>
      <family val="1"/>
      <charset val="204"/>
    </font>
    <font>
      <sz val="10"/>
      <name val="Arial Cyr"/>
      <charset val="204"/>
    </font>
    <font>
      <sz val="14"/>
      <name val="Times New Roman Cyr"/>
      <charset val="204"/>
    </font>
    <font>
      <b/>
      <sz val="14"/>
      <name val="Times New Roman Cyr"/>
      <family val="1"/>
      <charset val="204"/>
    </font>
    <font>
      <sz val="12"/>
      <name val="Times New Roman Cyr"/>
      <family val="1"/>
      <charset val="204"/>
    </font>
    <font>
      <sz val="12"/>
      <name val="Arial Cyr"/>
      <family val="2"/>
      <charset val="204"/>
    </font>
    <font>
      <b/>
      <sz val="12"/>
      <name val="Times New Roman Cyr"/>
      <family val="1"/>
      <charset val="204"/>
    </font>
    <font>
      <b/>
      <sz val="14"/>
      <name val="Times New Roman Cyr"/>
      <charset val="204"/>
    </font>
    <font>
      <sz val="16"/>
      <name val="Times New Roman Cyr"/>
      <family val="1"/>
      <charset val="204"/>
    </font>
    <font>
      <b/>
      <sz val="12"/>
      <name val="Times New Roman Cyr"/>
      <charset val="204"/>
    </font>
    <font>
      <sz val="16"/>
      <name val="Times New Roman Cyr"/>
      <charset val="204"/>
    </font>
    <font>
      <sz val="12"/>
      <name val="Times New Roman Cyr"/>
      <charset val="204"/>
    </font>
    <font>
      <b/>
      <sz val="16"/>
      <name val="Times New Roman Cyr"/>
      <family val="1"/>
      <charset val="204"/>
    </font>
    <font>
      <b/>
      <sz val="16"/>
      <name val="Times New Roman Cyr"/>
      <charset val="204"/>
    </font>
    <font>
      <sz val="11"/>
      <name val="Times New Roman CYR"/>
      <family val="1"/>
      <charset val="204"/>
    </font>
    <font>
      <sz val="12"/>
      <name val="Times New Roman"/>
      <family val="1"/>
      <charset val="204"/>
    </font>
    <font>
      <i/>
      <sz val="12"/>
      <name val="Times New Roman Cyr"/>
      <charset val="204"/>
    </font>
    <font>
      <b/>
      <i/>
      <sz val="12"/>
      <name val="Times New Roman CYR"/>
      <charset val="204"/>
    </font>
    <font>
      <sz val="10"/>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0" fontId="20" fillId="0" borderId="0"/>
  </cellStyleXfs>
  <cellXfs count="139">
    <xf numFmtId="0" fontId="0" fillId="0" borderId="0" xfId="0"/>
    <xf numFmtId="3" fontId="2" fillId="0" borderId="0" xfId="0" applyNumberFormat="1" applyFont="1" applyFill="1" applyAlignment="1" applyProtection="1">
      <alignment horizontal="center" vertical="center" wrapText="1"/>
      <protection locked="0"/>
    </xf>
    <xf numFmtId="9" fontId="1" fillId="0" borderId="0" xfId="0" applyNumberFormat="1" applyFont="1" applyFill="1" applyAlignment="1">
      <alignment vertical="center"/>
    </xf>
    <xf numFmtId="164" fontId="4" fillId="0" borderId="0" xfId="2" applyNumberFormat="1" applyFont="1" applyFill="1" applyAlignment="1">
      <alignment vertical="center"/>
    </xf>
    <xf numFmtId="0" fontId="1" fillId="0" borderId="0" xfId="0" applyFont="1" applyFill="1" applyAlignment="1"/>
    <xf numFmtId="3" fontId="2" fillId="0" borderId="0" xfId="0" applyNumberFormat="1" applyFont="1" applyFill="1" applyAlignment="1" applyProtection="1">
      <alignment horizontal="center" vertical="center" wrapText="1"/>
      <protection locked="0"/>
    </xf>
    <xf numFmtId="0" fontId="0" fillId="0" borderId="0" xfId="0" applyAlignment="1">
      <alignment horizontal="center" vertical="center" wrapText="1"/>
    </xf>
    <xf numFmtId="3" fontId="5" fillId="0" borderId="0" xfId="0" applyNumberFormat="1" applyFont="1" applyFill="1" applyAlignment="1" applyProtection="1">
      <alignment horizontal="center" vertical="center" wrapText="1"/>
      <protection locked="0"/>
    </xf>
    <xf numFmtId="164" fontId="4" fillId="0" borderId="0" xfId="2" applyNumberFormat="1" applyFont="1" applyFill="1" applyAlignment="1" applyProtection="1">
      <alignment horizontal="center" vertical="center" wrapText="1"/>
      <protection locked="0"/>
    </xf>
    <xf numFmtId="0" fontId="5" fillId="0" borderId="0" xfId="0" applyFont="1" applyFill="1" applyAlignment="1"/>
    <xf numFmtId="3" fontId="6" fillId="0" borderId="0" xfId="0" applyNumberFormat="1" applyFont="1" applyFill="1" applyAlignment="1">
      <alignment horizontal="left" vertical="center"/>
    </xf>
    <xf numFmtId="0" fontId="7" fillId="0" borderId="0" xfId="0" applyFont="1" applyFill="1" applyAlignment="1">
      <alignment horizontal="centerContinuous" vertical="center"/>
    </xf>
    <xf numFmtId="3" fontId="1" fillId="0" borderId="0" xfId="0" applyNumberFormat="1" applyFont="1" applyFill="1" applyAlignment="1">
      <alignment horizontal="centerContinuous" vertical="center"/>
    </xf>
    <xf numFmtId="3" fontId="1" fillId="0" borderId="0" xfId="0" applyNumberFormat="1" applyFont="1" applyFill="1" applyAlignment="1">
      <alignment horizontal="left" vertical="center"/>
    </xf>
    <xf numFmtId="9" fontId="1" fillId="0" borderId="0" xfId="0" applyNumberFormat="1" applyFont="1" applyFill="1" applyAlignment="1">
      <alignment horizontal="centerContinuous" vertical="center"/>
    </xf>
    <xf numFmtId="164" fontId="4" fillId="0" borderId="0" xfId="2" applyNumberFormat="1" applyFont="1" applyFill="1" applyAlignment="1">
      <alignment horizontal="centerContinuous" vertical="center"/>
    </xf>
    <xf numFmtId="164"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165" fontId="8" fillId="0" borderId="1" xfId="0" applyNumberFormat="1" applyFont="1" applyFill="1" applyBorder="1" applyAlignment="1" applyProtection="1">
      <alignment horizontal="center" vertical="center" wrapText="1"/>
      <protection locked="0"/>
    </xf>
    <xf numFmtId="3" fontId="8" fillId="0" borderId="1" xfId="0" applyNumberFormat="1" applyFont="1" applyFill="1" applyBorder="1" applyAlignment="1" applyProtection="1">
      <alignment horizontal="center" vertical="center" wrapText="1"/>
      <protection locked="0"/>
    </xf>
    <xf numFmtId="164" fontId="8" fillId="0" borderId="1" xfId="2" applyNumberFormat="1"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164" fontId="9" fillId="0" borderId="0" xfId="2" applyNumberFormat="1" applyFont="1" applyFill="1" applyBorder="1" applyAlignment="1">
      <alignment horizontal="center" vertical="center" wrapText="1"/>
    </xf>
    <xf numFmtId="0" fontId="9" fillId="0" borderId="0" xfId="0" applyFont="1" applyFill="1" applyAlignment="1"/>
    <xf numFmtId="0" fontId="6" fillId="0" borderId="0" xfId="0" applyFont="1" applyFill="1" applyAlignment="1">
      <alignment horizontal="center" vertical="center"/>
    </xf>
    <xf numFmtId="0" fontId="1" fillId="0" borderId="0" xfId="0" applyFont="1" applyFill="1" applyAlignment="1" applyProtection="1">
      <alignment horizontal="fill" vertical="center" wrapText="1"/>
      <protection locked="0"/>
    </xf>
    <xf numFmtId="0" fontId="10" fillId="0" borderId="0" xfId="0" applyFont="1" applyFill="1" applyAlignment="1">
      <alignment vertical="center"/>
    </xf>
    <xf numFmtId="3" fontId="10" fillId="0" borderId="0" xfId="0" applyNumberFormat="1" applyFont="1" applyFill="1" applyAlignment="1">
      <alignment vertical="center"/>
    </xf>
    <xf numFmtId="9" fontId="10" fillId="0" borderId="0" xfId="0" applyNumberFormat="1" applyFont="1" applyFill="1" applyAlignment="1">
      <alignment vertical="center"/>
    </xf>
    <xf numFmtId="0" fontId="9" fillId="0" borderId="0" xfId="0" applyFont="1" applyFill="1" applyAlignment="1" applyProtection="1">
      <alignment horizontal="fill" vertical="center" wrapText="1"/>
      <protection locked="0"/>
    </xf>
    <xf numFmtId="166" fontId="11" fillId="0" borderId="0" xfId="0" applyNumberFormat="1" applyFont="1" applyFill="1" applyAlignment="1">
      <alignment vertical="center"/>
    </xf>
    <xf numFmtId="167" fontId="8" fillId="0" borderId="0" xfId="0" applyNumberFormat="1" applyFont="1" applyFill="1" applyAlignment="1">
      <alignment vertical="center"/>
    </xf>
    <xf numFmtId="164" fontId="12" fillId="0" borderId="0" xfId="2" applyNumberFormat="1" applyFont="1" applyFill="1" applyAlignment="1">
      <alignment vertical="center"/>
    </xf>
    <xf numFmtId="167" fontId="10" fillId="0" borderId="0" xfId="0" applyNumberFormat="1" applyFont="1" applyFill="1" applyAlignment="1">
      <alignment vertical="center"/>
    </xf>
    <xf numFmtId="3" fontId="8" fillId="0" borderId="0" xfId="0" applyNumberFormat="1" applyFont="1" applyFill="1" applyAlignment="1">
      <alignment horizontal="center" vertical="center"/>
    </xf>
    <xf numFmtId="0" fontId="8" fillId="0" borderId="0" xfId="0" applyFont="1" applyFill="1" applyAlignment="1" applyProtection="1">
      <alignment horizontal="left" vertical="center" wrapText="1"/>
      <protection locked="0"/>
    </xf>
    <xf numFmtId="166" fontId="8" fillId="0" borderId="0" xfId="0" applyNumberFormat="1" applyFont="1" applyFill="1" applyAlignment="1">
      <alignment vertical="center"/>
    </xf>
    <xf numFmtId="43" fontId="13" fillId="0" borderId="0" xfId="1" applyFont="1" applyFill="1" applyAlignment="1">
      <alignment vertical="center"/>
    </xf>
    <xf numFmtId="3" fontId="6" fillId="0" borderId="0" xfId="0" applyNumberFormat="1" applyFont="1" applyFill="1" applyAlignment="1">
      <alignment horizontal="center" vertical="center"/>
    </xf>
    <xf numFmtId="0" fontId="6" fillId="0" borderId="0" xfId="0" applyFont="1" applyFill="1" applyAlignment="1">
      <alignment vertical="center" wrapText="1"/>
    </xf>
    <xf numFmtId="166" fontId="6" fillId="0" borderId="0" xfId="0" applyNumberFormat="1" applyFont="1" applyFill="1" applyAlignment="1">
      <alignment vertical="center"/>
    </xf>
    <xf numFmtId="9" fontId="6" fillId="0" borderId="0" xfId="0" applyNumberFormat="1" applyFont="1" applyFill="1" applyAlignment="1">
      <alignment vertical="center"/>
    </xf>
    <xf numFmtId="166" fontId="13" fillId="0" borderId="0" xfId="0" applyNumberFormat="1" applyFont="1" applyFill="1" applyAlignment="1">
      <alignment vertical="center"/>
    </xf>
    <xf numFmtId="166" fontId="1" fillId="0" borderId="0" xfId="0" applyNumberFormat="1" applyFont="1" applyFill="1" applyAlignment="1"/>
    <xf numFmtId="167" fontId="13" fillId="0" borderId="0" xfId="0" applyNumberFormat="1" applyFont="1" applyFill="1" applyAlignment="1">
      <alignment vertical="center"/>
    </xf>
    <xf numFmtId="166" fontId="14" fillId="0" borderId="0" xfId="0" applyNumberFormat="1" applyFont="1" applyFill="1" applyAlignment="1">
      <alignment vertical="center"/>
    </xf>
    <xf numFmtId="0" fontId="6" fillId="0" borderId="0" xfId="0" applyFont="1" applyFill="1" applyAlignment="1" applyProtection="1">
      <alignment horizontal="left" vertical="center" wrapText="1"/>
      <protection locked="0"/>
    </xf>
    <xf numFmtId="166" fontId="6" fillId="0" borderId="0" xfId="0" applyNumberFormat="1" applyFont="1" applyFill="1" applyAlignment="1" applyProtection="1">
      <alignment vertical="center"/>
      <protection locked="0"/>
    </xf>
    <xf numFmtId="3" fontId="10" fillId="0" borderId="0" xfId="0" applyNumberFormat="1" applyFont="1" applyFill="1" applyAlignment="1" applyProtection="1">
      <alignment vertical="center"/>
      <protection locked="0"/>
    </xf>
    <xf numFmtId="166" fontId="8" fillId="0" borderId="0" xfId="0" applyNumberFormat="1" applyFont="1" applyFill="1" applyAlignment="1" applyProtection="1">
      <alignment vertical="center"/>
      <protection locked="0"/>
    </xf>
    <xf numFmtId="9" fontId="8" fillId="0" borderId="0" xfId="0" applyNumberFormat="1" applyFont="1" applyFill="1" applyAlignment="1">
      <alignment vertical="center"/>
    </xf>
    <xf numFmtId="3" fontId="11" fillId="0" borderId="0" xfId="0" applyNumberFormat="1" applyFont="1" applyFill="1" applyAlignment="1">
      <alignment horizontal="center" vertical="center"/>
    </xf>
    <xf numFmtId="0" fontId="11" fillId="0" borderId="0" xfId="0" applyFont="1" applyFill="1" applyAlignment="1" applyProtection="1">
      <alignment horizontal="left" vertical="center" wrapText="1"/>
      <protection locked="0"/>
    </xf>
    <xf numFmtId="166" fontId="11" fillId="0" borderId="0" xfId="0" applyNumberFormat="1" applyFont="1" applyFill="1" applyAlignment="1" applyProtection="1">
      <alignment vertical="center"/>
      <protection locked="0"/>
    </xf>
    <xf numFmtId="3" fontId="14" fillId="0" borderId="0" xfId="0" applyNumberFormat="1" applyFont="1" applyFill="1" applyAlignment="1" applyProtection="1">
      <alignment vertical="center"/>
      <protection locked="0"/>
    </xf>
    <xf numFmtId="3" fontId="15" fillId="0" borderId="0" xfId="0" applyNumberFormat="1" applyFont="1" applyFill="1" applyAlignment="1" applyProtection="1">
      <alignment vertical="center"/>
      <protection locked="0"/>
    </xf>
    <xf numFmtId="9" fontId="13" fillId="0" borderId="0" xfId="0" applyNumberFormat="1" applyFont="1" applyFill="1" applyAlignment="1">
      <alignment vertical="center"/>
    </xf>
    <xf numFmtId="166" fontId="10" fillId="0" borderId="0" xfId="0" applyNumberFormat="1" applyFont="1" applyFill="1" applyAlignment="1" applyProtection="1">
      <alignment vertical="center"/>
      <protection locked="0"/>
    </xf>
    <xf numFmtId="0" fontId="11" fillId="0" borderId="0" xfId="0" applyFont="1" applyFill="1" applyAlignment="1">
      <alignment vertical="center" wrapText="1"/>
    </xf>
    <xf numFmtId="3" fontId="15" fillId="0" borderId="0" xfId="0" applyNumberFormat="1" applyFont="1" applyFill="1" applyAlignment="1">
      <alignment vertical="center"/>
    </xf>
    <xf numFmtId="166" fontId="13" fillId="0" borderId="0" xfId="0" applyNumberFormat="1" applyFont="1" applyFill="1" applyAlignment="1" applyProtection="1">
      <alignment vertical="center"/>
      <protection locked="0"/>
    </xf>
    <xf numFmtId="9" fontId="11" fillId="0" borderId="0" xfId="0" applyNumberFormat="1" applyFont="1" applyFill="1" applyAlignment="1">
      <alignment vertical="center"/>
    </xf>
    <xf numFmtId="3" fontId="12" fillId="0" borderId="0" xfId="0" applyNumberFormat="1" applyFont="1" applyFill="1" applyAlignment="1" applyProtection="1">
      <alignment vertical="center"/>
      <protection locked="0"/>
    </xf>
    <xf numFmtId="0" fontId="13" fillId="0" borderId="0" xfId="0" applyFont="1" applyFill="1" applyAlignment="1" applyProtection="1">
      <alignment horizontal="left" vertical="center" wrapText="1"/>
      <protection locked="0"/>
    </xf>
    <xf numFmtId="167" fontId="11" fillId="0" borderId="0" xfId="0" applyNumberFormat="1" applyFont="1" applyFill="1" applyAlignment="1">
      <alignment vertical="center"/>
    </xf>
    <xf numFmtId="3" fontId="14" fillId="0" borderId="0" xfId="0" applyNumberFormat="1" applyFont="1" applyFill="1" applyAlignment="1">
      <alignment vertical="center"/>
    </xf>
    <xf numFmtId="3" fontId="12" fillId="0" borderId="0" xfId="0" applyNumberFormat="1" applyFont="1" applyFill="1" applyAlignment="1">
      <alignment vertical="center"/>
    </xf>
    <xf numFmtId="0" fontId="4" fillId="0" borderId="0" xfId="0" applyFont="1" applyFill="1" applyAlignment="1"/>
    <xf numFmtId="3" fontId="8" fillId="0" borderId="0" xfId="0" applyNumberFormat="1" applyFont="1" applyFill="1" applyBorder="1" applyAlignment="1">
      <alignment horizontal="center" vertical="center"/>
    </xf>
    <xf numFmtId="0" fontId="8" fillId="0" borderId="0" xfId="0" applyFont="1" applyFill="1" applyAlignment="1">
      <alignment vertical="center" wrapText="1"/>
    </xf>
    <xf numFmtId="0" fontId="6" fillId="0" borderId="0" xfId="0" applyFont="1" applyFill="1" applyAlignment="1" applyProtection="1">
      <alignment horizontal="left" vertical="top" wrapText="1"/>
      <protection locked="0"/>
    </xf>
    <xf numFmtId="3" fontId="6" fillId="0" borderId="0" xfId="0" applyNumberFormat="1" applyFont="1" applyFill="1" applyBorder="1" applyAlignment="1">
      <alignment horizontal="center" vertical="center"/>
    </xf>
    <xf numFmtId="0" fontId="6" fillId="0" borderId="0" xfId="0" applyFont="1" applyFill="1" applyBorder="1" applyAlignment="1" applyProtection="1">
      <alignment horizontal="left" vertical="center" wrapText="1"/>
      <protection locked="0"/>
    </xf>
    <xf numFmtId="166" fontId="13" fillId="0" borderId="0" xfId="0" applyNumberFormat="1" applyFont="1" applyFill="1" applyBorder="1" applyAlignment="1">
      <alignment vertical="center"/>
    </xf>
    <xf numFmtId="3" fontId="16" fillId="0" borderId="0" xfId="0" applyNumberFormat="1" applyFont="1" applyFill="1" applyBorder="1" applyAlignment="1">
      <alignment horizontal="center" vertical="center"/>
    </xf>
    <xf numFmtId="166" fontId="6" fillId="0" borderId="0" xfId="0" applyNumberFormat="1" applyFont="1" applyFill="1" applyBorder="1" applyAlignment="1">
      <alignment vertical="center"/>
    </xf>
    <xf numFmtId="3" fontId="17" fillId="0" borderId="0" xfId="0" applyNumberFormat="1" applyFont="1" applyFill="1" applyBorder="1" applyAlignment="1">
      <alignment vertical="top" wrapText="1"/>
    </xf>
    <xf numFmtId="0" fontId="17" fillId="0" borderId="0" xfId="0" applyFont="1" applyFill="1" applyBorder="1" applyAlignment="1">
      <alignment wrapText="1"/>
    </xf>
    <xf numFmtId="3" fontId="13" fillId="0" borderId="0" xfId="0" applyNumberFormat="1" applyFont="1" applyFill="1" applyAlignment="1">
      <alignment horizontal="center" vertical="center"/>
    </xf>
    <xf numFmtId="0" fontId="17" fillId="0" borderId="0" xfId="0" applyFont="1" applyFill="1" applyBorder="1" applyAlignment="1">
      <alignment horizontal="left" wrapText="1"/>
    </xf>
    <xf numFmtId="10" fontId="4" fillId="0" borderId="0" xfId="0" applyNumberFormat="1" applyFont="1" applyFill="1" applyAlignment="1"/>
    <xf numFmtId="0" fontId="17" fillId="0" borderId="0" xfId="0" applyFont="1" applyFill="1" applyBorder="1" applyAlignment="1">
      <alignment horizontal="center" vertical="center" wrapText="1"/>
    </xf>
    <xf numFmtId="10" fontId="1" fillId="0" borderId="0" xfId="0" applyNumberFormat="1" applyFont="1" applyFill="1" applyAlignment="1"/>
    <xf numFmtId="10" fontId="1" fillId="0" borderId="0" xfId="2" applyNumberFormat="1" applyFont="1" applyFill="1" applyAlignment="1"/>
    <xf numFmtId="49" fontId="13" fillId="0" borderId="0" xfId="0" applyNumberFormat="1" applyFont="1" applyFill="1" applyAlignment="1" applyProtection="1">
      <alignment horizontal="left" vertical="center" wrapText="1"/>
      <protection locked="0"/>
    </xf>
    <xf numFmtId="3" fontId="11" fillId="0" borderId="0"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left" vertical="center" wrapText="1"/>
      <protection locked="0"/>
    </xf>
    <xf numFmtId="166" fontId="11" fillId="0" borderId="0" xfId="0" applyNumberFormat="1" applyFont="1" applyFill="1" applyBorder="1" applyAlignment="1" applyProtection="1">
      <alignment vertical="center"/>
    </xf>
    <xf numFmtId="3" fontId="6"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center" wrapText="1"/>
      <protection locked="0"/>
    </xf>
    <xf numFmtId="166" fontId="6" fillId="0" borderId="0" xfId="0" applyNumberFormat="1" applyFont="1" applyFill="1" applyBorder="1" applyAlignment="1" applyProtection="1">
      <alignment vertical="center"/>
    </xf>
    <xf numFmtId="166" fontId="13" fillId="0" borderId="0" xfId="0" applyNumberFormat="1" applyFont="1" applyFill="1" applyBorder="1" applyAlignment="1" applyProtection="1">
      <alignment vertical="center"/>
    </xf>
    <xf numFmtId="166" fontId="8" fillId="0" borderId="0" xfId="0" applyNumberFormat="1" applyFont="1" applyFill="1" applyBorder="1" applyAlignment="1" applyProtection="1">
      <alignment vertical="center"/>
      <protection locked="0"/>
    </xf>
    <xf numFmtId="166" fontId="13" fillId="0" borderId="0" xfId="0" applyNumberFormat="1" applyFont="1" applyFill="1" applyBorder="1" applyAlignment="1" applyProtection="1">
      <alignment vertical="center"/>
      <protection locked="0"/>
    </xf>
    <xf numFmtId="0" fontId="6" fillId="0" borderId="0" xfId="0" applyNumberFormat="1" applyFont="1" applyFill="1" applyBorder="1" applyAlignment="1" applyProtection="1">
      <alignment horizontal="left" vertical="center" wrapText="1"/>
      <protection locked="0"/>
    </xf>
    <xf numFmtId="168" fontId="6" fillId="0" borderId="0" xfId="0" applyNumberFormat="1" applyFont="1" applyFill="1" applyBorder="1" applyAlignment="1" applyProtection="1">
      <alignment horizontal="center" vertical="center"/>
    </xf>
    <xf numFmtId="166" fontId="6" fillId="0" borderId="0" xfId="0" applyNumberFormat="1" applyFont="1" applyFill="1" applyBorder="1" applyAlignment="1" applyProtection="1">
      <alignment vertical="center"/>
      <protection locked="0"/>
    </xf>
    <xf numFmtId="49" fontId="13" fillId="0" borderId="0" xfId="0" applyNumberFormat="1" applyFont="1" applyFill="1" applyAlignment="1">
      <alignment horizontal="center" vertical="center"/>
    </xf>
    <xf numFmtId="0" fontId="6" fillId="0" borderId="0" xfId="0" applyNumberFormat="1" applyFont="1" applyFill="1" applyAlignment="1" applyProtection="1">
      <alignment horizontal="left" vertical="center" wrapText="1"/>
      <protection locked="0"/>
    </xf>
    <xf numFmtId="49" fontId="11" fillId="0" borderId="0" xfId="0" applyNumberFormat="1" applyFont="1" applyFill="1" applyAlignment="1" applyProtection="1">
      <alignment horizontal="left" vertical="center" wrapText="1"/>
      <protection locked="0"/>
    </xf>
    <xf numFmtId="166" fontId="18" fillId="0" borderId="0" xfId="0" applyNumberFormat="1" applyFont="1" applyFill="1" applyAlignment="1" applyProtection="1">
      <alignment vertical="center"/>
      <protection locked="0"/>
    </xf>
    <xf numFmtId="49" fontId="18" fillId="0" borderId="0" xfId="0" applyNumberFormat="1" applyFont="1" applyFill="1" applyAlignment="1" applyProtection="1">
      <alignment horizontal="left" vertical="center" wrapText="1"/>
      <protection locked="0"/>
    </xf>
    <xf numFmtId="0" fontId="6" fillId="0" borderId="0" xfId="0" applyFont="1" applyFill="1" applyAlignment="1">
      <alignment vertical="justify"/>
    </xf>
    <xf numFmtId="49" fontId="6" fillId="0" borderId="0" xfId="0" applyNumberFormat="1" applyFont="1" applyFill="1" applyAlignment="1">
      <alignment horizontal="center" vertical="center"/>
    </xf>
    <xf numFmtId="49" fontId="6" fillId="0" borderId="0" xfId="0" applyNumberFormat="1" applyFont="1" applyFill="1" applyAlignment="1">
      <alignment horizontal="left" vertical="center" wrapText="1"/>
    </xf>
    <xf numFmtId="167" fontId="1" fillId="0" borderId="0" xfId="2" applyNumberFormat="1" applyFont="1" applyFill="1" applyAlignment="1"/>
    <xf numFmtId="49" fontId="8" fillId="0" borderId="0" xfId="0" applyNumberFormat="1" applyFont="1" applyFill="1" applyAlignment="1">
      <alignment horizontal="center" vertical="center"/>
    </xf>
    <xf numFmtId="49" fontId="8" fillId="0" borderId="0" xfId="0" applyNumberFormat="1" applyFont="1" applyFill="1" applyAlignment="1" applyProtection="1">
      <alignment horizontal="left" vertical="center" wrapText="1"/>
      <protection locked="0"/>
    </xf>
    <xf numFmtId="167" fontId="1" fillId="0" borderId="0" xfId="0" applyNumberFormat="1" applyFont="1" applyFill="1" applyAlignment="1"/>
    <xf numFmtId="49" fontId="6" fillId="0" borderId="0" xfId="0" applyNumberFormat="1" applyFont="1" applyFill="1" applyAlignment="1" applyProtection="1">
      <alignment horizontal="left" vertical="center" wrapText="1"/>
      <protection locked="0"/>
    </xf>
    <xf numFmtId="3" fontId="1" fillId="0" borderId="0" xfId="0" applyNumberFormat="1" applyFont="1" applyFill="1" applyAlignment="1"/>
    <xf numFmtId="167" fontId="4" fillId="0" borderId="0" xfId="0" applyNumberFormat="1" applyFont="1" applyFill="1" applyAlignment="1"/>
    <xf numFmtId="166" fontId="18" fillId="0" borderId="0" xfId="0" applyNumberFormat="1" applyFont="1" applyFill="1" applyAlignment="1">
      <alignment vertical="center"/>
    </xf>
    <xf numFmtId="9" fontId="13" fillId="0" borderId="0" xfId="0" applyNumberFormat="1" applyFont="1" applyFill="1" applyAlignment="1" applyProtection="1">
      <alignment vertical="center"/>
      <protection locked="0"/>
    </xf>
    <xf numFmtId="9" fontId="11" fillId="0" borderId="0" xfId="0" applyNumberFormat="1" applyFont="1" applyFill="1" applyAlignment="1" applyProtection="1">
      <alignment vertical="center"/>
      <protection locked="0"/>
    </xf>
    <xf numFmtId="9" fontId="18" fillId="0" borderId="0" xfId="0" applyNumberFormat="1" applyFont="1" applyFill="1" applyAlignment="1" applyProtection="1">
      <alignment vertical="center"/>
      <protection locked="0"/>
    </xf>
    <xf numFmtId="166" fontId="19" fillId="0" borderId="0" xfId="0" applyNumberFormat="1" applyFont="1" applyFill="1" applyAlignment="1" applyProtection="1">
      <alignment vertical="center"/>
      <protection locked="0"/>
    </xf>
    <xf numFmtId="9" fontId="8" fillId="0" borderId="0" xfId="0" applyNumberFormat="1" applyFont="1" applyFill="1" applyAlignment="1" applyProtection="1">
      <alignment vertical="center"/>
      <protection locked="0"/>
    </xf>
    <xf numFmtId="49" fontId="11" fillId="0" borderId="0" xfId="0" applyNumberFormat="1" applyFont="1" applyFill="1" applyAlignment="1">
      <alignment horizontal="center" vertical="center"/>
    </xf>
    <xf numFmtId="0" fontId="13" fillId="0" borderId="0" xfId="0" applyNumberFormat="1" applyFont="1" applyFill="1" applyAlignment="1" applyProtection="1">
      <alignment horizontal="left" vertical="center" wrapText="1"/>
      <protection locked="0"/>
    </xf>
    <xf numFmtId="9" fontId="1" fillId="0" borderId="0" xfId="2" applyFont="1" applyFill="1" applyAlignment="1"/>
    <xf numFmtId="49" fontId="6" fillId="0" borderId="0" xfId="0" applyNumberFormat="1" applyFont="1" applyFill="1" applyAlignment="1">
      <alignment vertical="center"/>
    </xf>
    <xf numFmtId="49" fontId="6" fillId="0" borderId="0" xfId="0" applyNumberFormat="1" applyFont="1" applyFill="1" applyAlignment="1">
      <alignment horizontal="left" vertical="center"/>
    </xf>
    <xf numFmtId="167" fontId="15" fillId="0" borderId="0" xfId="2" applyNumberFormat="1" applyFont="1" applyFill="1" applyAlignment="1" applyProtection="1">
      <alignment vertical="center"/>
      <protection locked="0"/>
    </xf>
    <xf numFmtId="166" fontId="6" fillId="0" borderId="0" xfId="0" applyNumberFormat="1" applyFont="1" applyFill="1" applyAlignment="1" applyProtection="1">
      <protection locked="0"/>
    </xf>
    <xf numFmtId="9" fontId="6" fillId="0" borderId="0" xfId="0" applyNumberFormat="1" applyFont="1" applyFill="1" applyAlignment="1" applyProtection="1">
      <protection locked="0"/>
    </xf>
    <xf numFmtId="166" fontId="8" fillId="0" borderId="0" xfId="0" applyNumberFormat="1" applyFont="1" applyFill="1" applyAlignment="1"/>
    <xf numFmtId="49" fontId="8" fillId="0" borderId="0" xfId="0" applyNumberFormat="1" applyFont="1" applyFill="1" applyAlignment="1">
      <alignment horizontal="left" vertical="center" wrapText="1"/>
    </xf>
    <xf numFmtId="166" fontId="6" fillId="0" borderId="0" xfId="0" applyNumberFormat="1" applyFont="1" applyFill="1" applyAlignment="1"/>
    <xf numFmtId="49" fontId="11" fillId="0" borderId="0" xfId="0" applyNumberFormat="1" applyFont="1" applyFill="1" applyAlignment="1">
      <alignment horizontal="left" vertical="center" wrapText="1"/>
    </xf>
    <xf numFmtId="49" fontId="13" fillId="0" borderId="0" xfId="0" applyNumberFormat="1" applyFont="1" applyFill="1" applyAlignment="1">
      <alignment horizontal="left" vertical="center" wrapText="1"/>
    </xf>
    <xf numFmtId="49" fontId="11" fillId="0" borderId="0" xfId="0" applyNumberFormat="1" applyFont="1" applyFill="1" applyAlignment="1">
      <alignment wrapText="1"/>
    </xf>
    <xf numFmtId="49" fontId="6" fillId="0" borderId="0" xfId="0" applyNumberFormat="1" applyFont="1" applyFill="1" applyAlignment="1">
      <alignment wrapText="1"/>
    </xf>
    <xf numFmtId="2" fontId="6" fillId="0" borderId="0" xfId="0" applyNumberFormat="1" applyFont="1" applyFill="1" applyAlignment="1">
      <alignment wrapText="1"/>
    </xf>
    <xf numFmtId="49" fontId="13" fillId="0" borderId="0" xfId="0" applyNumberFormat="1" applyFont="1" applyFill="1" applyAlignment="1">
      <alignment wrapText="1"/>
    </xf>
    <xf numFmtId="0" fontId="6" fillId="0" borderId="0" xfId="0" applyFont="1" applyFill="1" applyAlignment="1">
      <alignment vertical="center"/>
    </xf>
    <xf numFmtId="166" fontId="1" fillId="0" borderId="0" xfId="0" applyNumberFormat="1" applyFont="1" applyFill="1" applyAlignment="1">
      <alignment vertical="center"/>
    </xf>
    <xf numFmtId="0" fontId="1" fillId="0" borderId="0" xfId="0" applyFont="1" applyFill="1" applyAlignment="1">
      <alignment vertical="center"/>
    </xf>
    <xf numFmtId="3" fontId="1" fillId="0" borderId="0" xfId="0" applyNumberFormat="1" applyFont="1" applyFill="1" applyAlignment="1">
      <alignment vertical="center"/>
    </xf>
  </cellXfs>
  <cellStyles count="4">
    <cellStyle name="Обычный" xfId="0" builtinId="0"/>
    <cellStyle name="Обычный 2" xfId="3"/>
    <cellStyle name="Процентный" xfId="2"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07"/>
  <sheetViews>
    <sheetView showZeros="0" tabSelected="1" zoomScale="140" zoomScaleNormal="140" workbookViewId="0">
      <pane xSplit="2" ySplit="4" topLeftCell="C295" activePane="bottomRight" state="frozen"/>
      <selection pane="topRight" activeCell="C1" sqref="C1"/>
      <selection pane="bottomLeft" activeCell="A5" sqref="A5"/>
      <selection pane="bottomRight" activeCell="A288" sqref="A288"/>
    </sheetView>
  </sheetViews>
  <sheetFormatPr defaultColWidth="11.109375" defaultRowHeight="18.75" x14ac:dyDescent="0.3"/>
  <cols>
    <col min="1" max="1" width="19.109375" style="24" customWidth="1"/>
    <col min="2" max="2" width="48.5546875" style="137" customWidth="1"/>
    <col min="3" max="3" width="13" style="137" customWidth="1"/>
    <col min="4" max="4" width="12.77734375" style="138" customWidth="1"/>
    <col min="5" max="5" width="13.109375" style="138" customWidth="1"/>
    <col min="6" max="6" width="8.88671875" style="2" customWidth="1"/>
    <col min="7" max="7" width="14" style="3" customWidth="1"/>
    <col min="8" max="8" width="15.44140625" style="4" bestFit="1" customWidth="1"/>
    <col min="9" max="16384" width="11.109375" style="4"/>
  </cols>
  <sheetData>
    <row r="1" spans="1:8" ht="20.25" x14ac:dyDescent="0.3">
      <c r="A1" s="1" t="s">
        <v>0</v>
      </c>
      <c r="B1" s="1"/>
      <c r="C1" s="1"/>
      <c r="D1" s="1"/>
      <c r="E1" s="1"/>
    </row>
    <row r="2" spans="1:8" s="9" customFormat="1" ht="37.5" customHeight="1" x14ac:dyDescent="0.3">
      <c r="A2" s="5"/>
      <c r="B2" s="1" t="s">
        <v>1</v>
      </c>
      <c r="C2" s="1"/>
      <c r="D2" s="1"/>
      <c r="E2" s="6"/>
      <c r="F2" s="7"/>
      <c r="G2" s="8"/>
    </row>
    <row r="3" spans="1:8" ht="24" customHeight="1" x14ac:dyDescent="0.3">
      <c r="A3" s="10" t="s">
        <v>2</v>
      </c>
      <c r="B3" s="11"/>
      <c r="C3" s="12"/>
      <c r="D3" s="13"/>
      <c r="E3" s="13"/>
      <c r="F3" s="14"/>
      <c r="G3" s="15"/>
    </row>
    <row r="4" spans="1:8" s="23" customFormat="1" ht="73.5" customHeight="1" x14ac:dyDescent="0.3">
      <c r="A4" s="16" t="s">
        <v>3</v>
      </c>
      <c r="B4" s="17" t="s">
        <v>4</v>
      </c>
      <c r="C4" s="18" t="s">
        <v>5</v>
      </c>
      <c r="D4" s="19" t="s">
        <v>6</v>
      </c>
      <c r="E4" s="20" t="s">
        <v>7</v>
      </c>
      <c r="F4" s="21" t="s">
        <v>8</v>
      </c>
      <c r="G4" s="22"/>
    </row>
    <row r="5" spans="1:8" ht="20.25" x14ac:dyDescent="0.3">
      <c r="B5" s="25"/>
      <c r="C5" s="26"/>
      <c r="D5" s="27"/>
      <c r="E5" s="27"/>
      <c r="F5" s="28"/>
      <c r="G5" s="4"/>
    </row>
    <row r="6" spans="1:8" ht="20.25" x14ac:dyDescent="0.3">
      <c r="B6" s="29" t="s">
        <v>9</v>
      </c>
      <c r="C6" s="30">
        <f>C8+C185</f>
        <v>208731695.00000006</v>
      </c>
      <c r="D6" s="30">
        <f>D8+D185</f>
        <v>211865052.19999999</v>
      </c>
      <c r="E6" s="30">
        <f>E8+E185</f>
        <v>3133357.1999999904</v>
      </c>
      <c r="F6" s="31">
        <f>D6/C6</f>
        <v>1.0150114107011872</v>
      </c>
      <c r="G6" s="32"/>
    </row>
    <row r="7" spans="1:8" ht="20.25" x14ac:dyDescent="0.3">
      <c r="B7" s="25"/>
      <c r="C7" s="26"/>
      <c r="D7" s="27"/>
      <c r="E7" s="27"/>
      <c r="F7" s="33"/>
      <c r="G7" s="32"/>
    </row>
    <row r="8" spans="1:8" x14ac:dyDescent="0.3">
      <c r="A8" s="34" t="s">
        <v>10</v>
      </c>
      <c r="B8" s="35" t="s">
        <v>11</v>
      </c>
      <c r="C8" s="36">
        <f>C10+C21+C40+C48+C57+C66+C86+C93+C106+C119+C131+C138+C144+C176</f>
        <v>140860214.60000002</v>
      </c>
      <c r="D8" s="36">
        <f>D10+D21+D40+D48+D57+D66+D86+D93+D106+D119+D131+D138+D144+D176+D182</f>
        <v>143807997</v>
      </c>
      <c r="E8" s="36">
        <f>E10+E21+E40+E48+E57+E66+E86+E93+E106+E119+E131+E138+E144+E176+E182</f>
        <v>2947782.4000000018</v>
      </c>
      <c r="F8" s="31">
        <f>D8/C8</f>
        <v>1.0209270048918411</v>
      </c>
      <c r="G8" s="37">
        <f>D10+D21+D40+D48+D57+D66+D86</f>
        <v>140958842.69999999</v>
      </c>
    </row>
    <row r="9" spans="1:8" s="9" customFormat="1" x14ac:dyDescent="0.3">
      <c r="A9" s="38"/>
      <c r="B9" s="39"/>
      <c r="C9" s="40"/>
      <c r="D9" s="40"/>
      <c r="E9" s="40"/>
      <c r="F9" s="41"/>
      <c r="G9" s="42">
        <f>D8-G8</f>
        <v>2849154.3000000119</v>
      </c>
    </row>
    <row r="10" spans="1:8" x14ac:dyDescent="0.3">
      <c r="A10" s="34" t="s">
        <v>12</v>
      </c>
      <c r="B10" s="35" t="s">
        <v>13</v>
      </c>
      <c r="C10" s="36">
        <f>C11+C14</f>
        <v>95822418.099999994</v>
      </c>
      <c r="D10" s="36">
        <f>D11+D14</f>
        <v>98569809.299999997</v>
      </c>
      <c r="E10" s="36">
        <f>D10-C10</f>
        <v>2747391.200000003</v>
      </c>
      <c r="F10" s="31">
        <f>D10/C10</f>
        <v>1.028671695564318</v>
      </c>
      <c r="G10" s="43"/>
      <c r="H10" s="43"/>
    </row>
    <row r="11" spans="1:8" s="9" customFormat="1" ht="20.25" x14ac:dyDescent="0.3">
      <c r="A11" s="38" t="s">
        <v>14</v>
      </c>
      <c r="B11" s="39" t="s">
        <v>15</v>
      </c>
      <c r="C11" s="40">
        <v>45880655.299999997</v>
      </c>
      <c r="D11" s="40">
        <f>D12+D13</f>
        <v>45353628.399999999</v>
      </c>
      <c r="E11" s="42">
        <f>D11-C11</f>
        <v>-527026.89999999851</v>
      </c>
      <c r="F11" s="44">
        <f>D11/C11</f>
        <v>0.98851309126790088</v>
      </c>
      <c r="G11" s="45"/>
      <c r="H11" s="45"/>
    </row>
    <row r="12" spans="1:8" ht="47.25" x14ac:dyDescent="0.3">
      <c r="A12" s="38" t="s">
        <v>16</v>
      </c>
      <c r="B12" s="39" t="s">
        <v>17</v>
      </c>
      <c r="C12" s="40"/>
      <c r="D12" s="40">
        <v>40513730.5</v>
      </c>
      <c r="E12" s="40"/>
      <c r="F12" s="41"/>
      <c r="G12" s="32"/>
    </row>
    <row r="13" spans="1:8" ht="47.25" x14ac:dyDescent="0.3">
      <c r="A13" s="38" t="s">
        <v>18</v>
      </c>
      <c r="B13" s="39" t="s">
        <v>19</v>
      </c>
      <c r="C13" s="40"/>
      <c r="D13" s="40">
        <v>4839897.9000000004</v>
      </c>
      <c r="E13" s="40"/>
      <c r="F13" s="41"/>
      <c r="G13" s="27"/>
    </row>
    <row r="14" spans="1:8" ht="20.25" x14ac:dyDescent="0.3">
      <c r="A14" s="38" t="s">
        <v>20</v>
      </c>
      <c r="B14" s="46" t="s">
        <v>21</v>
      </c>
      <c r="C14" s="47">
        <v>49941762.799999997</v>
      </c>
      <c r="D14" s="47">
        <f>SUM(D15:D17)+D18+D19</f>
        <v>53216180.899999999</v>
      </c>
      <c r="E14" s="42">
        <f>D14-C14</f>
        <v>3274418.1000000015</v>
      </c>
      <c r="F14" s="44">
        <f>D14/C14</f>
        <v>1.0655647281236937</v>
      </c>
      <c r="G14" s="27"/>
    </row>
    <row r="15" spans="1:8" ht="78.75" x14ac:dyDescent="0.3">
      <c r="A15" s="38" t="s">
        <v>22</v>
      </c>
      <c r="B15" s="46" t="s">
        <v>23</v>
      </c>
      <c r="C15" s="47"/>
      <c r="D15" s="47">
        <v>51495030</v>
      </c>
      <c r="E15" s="47"/>
      <c r="F15" s="41"/>
      <c r="G15" s="48"/>
    </row>
    <row r="16" spans="1:8" ht="126" x14ac:dyDescent="0.3">
      <c r="A16" s="38" t="s">
        <v>24</v>
      </c>
      <c r="B16" s="46" t="s">
        <v>25</v>
      </c>
      <c r="C16" s="47"/>
      <c r="D16" s="47">
        <v>707855.5</v>
      </c>
      <c r="E16" s="40"/>
      <c r="F16" s="41"/>
      <c r="G16" s="48"/>
    </row>
    <row r="17" spans="1:7" ht="47.25" x14ac:dyDescent="0.3">
      <c r="A17" s="38" t="s">
        <v>26</v>
      </c>
      <c r="B17" s="46" t="s">
        <v>27</v>
      </c>
      <c r="C17" s="47"/>
      <c r="D17" s="47">
        <v>704283.4</v>
      </c>
      <c r="E17" s="40"/>
      <c r="F17" s="41"/>
      <c r="G17" s="48"/>
    </row>
    <row r="18" spans="1:7" ht="94.5" x14ac:dyDescent="0.3">
      <c r="A18" s="38" t="s">
        <v>28</v>
      </c>
      <c r="B18" s="46" t="s">
        <v>29</v>
      </c>
      <c r="C18" s="47"/>
      <c r="D18" s="47">
        <v>305603.7</v>
      </c>
      <c r="E18" s="40"/>
      <c r="F18" s="41"/>
      <c r="G18" s="48"/>
    </row>
    <row r="19" spans="1:7" ht="63" x14ac:dyDescent="0.3">
      <c r="A19" s="38" t="s">
        <v>30</v>
      </c>
      <c r="B19" s="46" t="s">
        <v>31</v>
      </c>
      <c r="C19" s="47"/>
      <c r="D19" s="47">
        <v>3408.3</v>
      </c>
      <c r="E19" s="40"/>
      <c r="F19" s="41"/>
      <c r="G19" s="48"/>
    </row>
    <row r="20" spans="1:7" ht="20.25" x14ac:dyDescent="0.3">
      <c r="A20" s="34"/>
      <c r="B20" s="35"/>
      <c r="C20" s="49"/>
      <c r="D20" s="49"/>
      <c r="E20" s="40"/>
      <c r="F20" s="50"/>
      <c r="G20" s="48"/>
    </row>
    <row r="21" spans="1:7" s="9" customFormat="1" ht="31.5" x14ac:dyDescent="0.3">
      <c r="A21" s="51" t="s">
        <v>32</v>
      </c>
      <c r="B21" s="52" t="s">
        <v>33</v>
      </c>
      <c r="C21" s="49">
        <f>C22</f>
        <v>20315928.199999999</v>
      </c>
      <c r="D21" s="53">
        <f>D22</f>
        <v>19591959.399999999</v>
      </c>
      <c r="E21" s="36">
        <f>D21-C21</f>
        <v>-723968.80000000075</v>
      </c>
      <c r="F21" s="31">
        <f>D21/C21</f>
        <v>0.96436447338891462</v>
      </c>
      <c r="G21" s="54"/>
    </row>
    <row r="22" spans="1:7" s="23" customFormat="1" ht="31.5" x14ac:dyDescent="0.3">
      <c r="A22" s="38" t="s">
        <v>34</v>
      </c>
      <c r="B22" s="46" t="s">
        <v>35</v>
      </c>
      <c r="C22" s="47">
        <v>20315928.199999999</v>
      </c>
      <c r="D22" s="47">
        <f>SUM(D23:D38)</f>
        <v>19591959.399999999</v>
      </c>
      <c r="E22" s="42">
        <f>D22-C22</f>
        <v>-723968.80000000075</v>
      </c>
      <c r="F22" s="44">
        <f>D22/C22</f>
        <v>0.96436447338891462</v>
      </c>
      <c r="G22" s="55"/>
    </row>
    <row r="23" spans="1:7" ht="78.75" x14ac:dyDescent="0.3">
      <c r="A23" s="38" t="s">
        <v>36</v>
      </c>
      <c r="B23" s="46" t="s">
        <v>37</v>
      </c>
      <c r="C23" s="47"/>
      <c r="D23" s="47">
        <v>14078.7</v>
      </c>
      <c r="E23" s="40"/>
      <c r="F23" s="56"/>
      <c r="G23" s="57"/>
    </row>
    <row r="24" spans="1:7" ht="126" x14ac:dyDescent="0.3">
      <c r="A24" s="38" t="s">
        <v>38</v>
      </c>
      <c r="B24" s="46" t="s">
        <v>39</v>
      </c>
      <c r="C24" s="47"/>
      <c r="D24" s="47">
        <v>53470</v>
      </c>
      <c r="E24" s="40"/>
      <c r="F24" s="56"/>
      <c r="G24" s="57"/>
    </row>
    <row r="25" spans="1:7" ht="60.75" customHeight="1" x14ac:dyDescent="0.3">
      <c r="A25" s="38" t="s">
        <v>40</v>
      </c>
      <c r="B25" s="46" t="s">
        <v>41</v>
      </c>
      <c r="C25" s="47"/>
      <c r="D25" s="47">
        <v>2172.6</v>
      </c>
      <c r="E25" s="40"/>
      <c r="F25" s="56"/>
      <c r="G25" s="57"/>
    </row>
    <row r="26" spans="1:7" ht="31.5" x14ac:dyDescent="0.3">
      <c r="A26" s="38" t="s">
        <v>42</v>
      </c>
      <c r="B26" s="46" t="s">
        <v>43</v>
      </c>
      <c r="C26" s="47"/>
      <c r="D26" s="47">
        <v>7120880</v>
      </c>
      <c r="E26" s="40"/>
      <c r="F26" s="56"/>
      <c r="G26" s="48"/>
    </row>
    <row r="27" spans="1:7" ht="31.5" x14ac:dyDescent="0.3">
      <c r="A27" s="38" t="s">
        <v>44</v>
      </c>
      <c r="B27" s="46" t="s">
        <v>45</v>
      </c>
      <c r="C27" s="47"/>
      <c r="D27" s="47">
        <v>36.700000000000003</v>
      </c>
      <c r="E27" s="40"/>
      <c r="F27" s="56"/>
      <c r="G27" s="48"/>
    </row>
    <row r="28" spans="1:7" ht="157.5" x14ac:dyDescent="0.3">
      <c r="A28" s="38" t="s">
        <v>46</v>
      </c>
      <c r="B28" s="46" t="s">
        <v>47</v>
      </c>
      <c r="C28" s="47"/>
      <c r="D28" s="47">
        <v>2997347.4</v>
      </c>
      <c r="E28" s="40"/>
      <c r="F28" s="56"/>
      <c r="G28" s="48"/>
    </row>
    <row r="29" spans="1:7" ht="141.75" x14ac:dyDescent="0.3">
      <c r="A29" s="38" t="s">
        <v>48</v>
      </c>
      <c r="B29" s="46" t="s">
        <v>49</v>
      </c>
      <c r="C29" s="47"/>
      <c r="D29" s="47">
        <v>23872.799999999999</v>
      </c>
      <c r="E29" s="40"/>
      <c r="F29" s="56"/>
      <c r="G29" s="48"/>
    </row>
    <row r="30" spans="1:7" ht="138" customHeight="1" x14ac:dyDescent="0.3">
      <c r="A30" s="38" t="s">
        <v>50</v>
      </c>
      <c r="B30" s="46" t="s">
        <v>51</v>
      </c>
      <c r="C30" s="47"/>
      <c r="D30" s="47">
        <v>70.099999999999994</v>
      </c>
      <c r="E30" s="40"/>
      <c r="F30" s="56"/>
      <c r="G30" s="48"/>
    </row>
    <row r="31" spans="1:7" ht="110.25" x14ac:dyDescent="0.3">
      <c r="A31" s="38" t="s">
        <v>52</v>
      </c>
      <c r="B31" s="46" t="s">
        <v>53</v>
      </c>
      <c r="C31" s="47"/>
      <c r="D31" s="47">
        <v>1959.5</v>
      </c>
      <c r="E31" s="40"/>
      <c r="F31" s="56"/>
      <c r="G31" s="48"/>
    </row>
    <row r="32" spans="1:7" ht="110.25" x14ac:dyDescent="0.3">
      <c r="A32" s="38" t="s">
        <v>54</v>
      </c>
      <c r="B32" s="46" t="s">
        <v>55</v>
      </c>
      <c r="C32" s="47"/>
      <c r="D32" s="47">
        <v>6479.6</v>
      </c>
      <c r="E32" s="40"/>
      <c r="F32" s="56"/>
      <c r="G32" s="48"/>
    </row>
    <row r="33" spans="1:7" ht="78.75" x14ac:dyDescent="0.3">
      <c r="A33" s="38" t="s">
        <v>56</v>
      </c>
      <c r="B33" s="46" t="s">
        <v>57</v>
      </c>
      <c r="C33" s="47"/>
      <c r="D33" s="47">
        <v>4273847.9000000004</v>
      </c>
      <c r="E33" s="40"/>
      <c r="F33" s="56"/>
      <c r="G33" s="48"/>
    </row>
    <row r="34" spans="1:7" ht="94.5" x14ac:dyDescent="0.3">
      <c r="A34" s="38" t="s">
        <v>58</v>
      </c>
      <c r="B34" s="46" t="s">
        <v>59</v>
      </c>
      <c r="C34" s="47"/>
      <c r="D34" s="47">
        <v>30569.599999999999</v>
      </c>
      <c r="E34" s="40"/>
      <c r="F34" s="56"/>
      <c r="G34" s="48"/>
    </row>
    <row r="35" spans="1:7" ht="78.75" x14ac:dyDescent="0.3">
      <c r="A35" s="38" t="s">
        <v>60</v>
      </c>
      <c r="B35" s="46" t="s">
        <v>61</v>
      </c>
      <c r="C35" s="47"/>
      <c r="D35" s="47">
        <v>5749526.2000000002</v>
      </c>
      <c r="E35" s="40"/>
      <c r="F35" s="56"/>
      <c r="G35" s="48"/>
    </row>
    <row r="36" spans="1:7" ht="78.75" x14ac:dyDescent="0.3">
      <c r="A36" s="38" t="s">
        <v>62</v>
      </c>
      <c r="B36" s="46" t="s">
        <v>63</v>
      </c>
      <c r="C36" s="47"/>
      <c r="D36" s="47">
        <v>-787902.8</v>
      </c>
      <c r="E36" s="40"/>
      <c r="F36" s="56"/>
      <c r="G36" s="48"/>
    </row>
    <row r="37" spans="1:7" ht="31.5" x14ac:dyDescent="0.3">
      <c r="A37" s="38" t="s">
        <v>64</v>
      </c>
      <c r="B37" s="46" t="s">
        <v>65</v>
      </c>
      <c r="C37" s="47"/>
      <c r="D37" s="47">
        <v>391833.9</v>
      </c>
      <c r="E37" s="40"/>
      <c r="F37" s="56"/>
      <c r="G37" s="48"/>
    </row>
    <row r="38" spans="1:7" ht="84.75" customHeight="1" x14ac:dyDescent="0.3">
      <c r="A38" s="38" t="s">
        <v>66</v>
      </c>
      <c r="B38" s="46" t="s">
        <v>67</v>
      </c>
      <c r="C38" s="47"/>
      <c r="D38" s="47">
        <v>-286282.8</v>
      </c>
      <c r="E38" s="40"/>
      <c r="F38" s="56"/>
      <c r="G38" s="48"/>
    </row>
    <row r="39" spans="1:7" ht="20.25" x14ac:dyDescent="0.3">
      <c r="A39" s="38"/>
      <c r="B39" s="39"/>
      <c r="C39" s="40"/>
      <c r="D39" s="40"/>
      <c r="E39" s="40"/>
      <c r="F39" s="56"/>
      <c r="G39" s="48"/>
    </row>
    <row r="40" spans="1:7" ht="20.25" x14ac:dyDescent="0.3">
      <c r="A40" s="34" t="s">
        <v>68</v>
      </c>
      <c r="B40" s="58" t="s">
        <v>69</v>
      </c>
      <c r="C40" s="36">
        <f>C41</f>
        <v>6858269</v>
      </c>
      <c r="D40" s="30">
        <f>D41+D46+D45</f>
        <v>7592846.2000000002</v>
      </c>
      <c r="E40" s="36">
        <f>D40-C40</f>
        <v>734577.20000000019</v>
      </c>
      <c r="F40" s="31">
        <f>D40/C40</f>
        <v>1.1071082513678014</v>
      </c>
      <c r="G40" s="27"/>
    </row>
    <row r="41" spans="1:7" s="23" customFormat="1" ht="31.5" x14ac:dyDescent="0.3">
      <c r="A41" s="38" t="s">
        <v>70</v>
      </c>
      <c r="B41" s="39" t="s">
        <v>71</v>
      </c>
      <c r="C41" s="40">
        <v>6858269</v>
      </c>
      <c r="D41" s="40">
        <f>SUM(D42:D44)</f>
        <v>7572376.5</v>
      </c>
      <c r="E41" s="42">
        <f>D41-C41</f>
        <v>714107.5</v>
      </c>
      <c r="F41" s="44">
        <f>D41/C41</f>
        <v>1.1041235769550597</v>
      </c>
      <c r="G41" s="59"/>
    </row>
    <row r="42" spans="1:7" ht="31.5" x14ac:dyDescent="0.3">
      <c r="A42" s="38" t="s">
        <v>72</v>
      </c>
      <c r="B42" s="39" t="s">
        <v>73</v>
      </c>
      <c r="C42" s="40"/>
      <c r="D42" s="40">
        <v>5354283.0999999996</v>
      </c>
      <c r="E42" s="40"/>
      <c r="F42" s="56"/>
      <c r="G42" s="27"/>
    </row>
    <row r="43" spans="1:7" ht="47.25" x14ac:dyDescent="0.3">
      <c r="A43" s="38" t="s">
        <v>74</v>
      </c>
      <c r="B43" s="39" t="s">
        <v>75</v>
      </c>
      <c r="C43" s="40"/>
      <c r="D43" s="40">
        <v>2218106.5</v>
      </c>
      <c r="E43" s="40"/>
      <c r="F43" s="56"/>
      <c r="G43" s="27"/>
    </row>
    <row r="44" spans="1:7" ht="47.25" x14ac:dyDescent="0.3">
      <c r="A44" s="38" t="s">
        <v>76</v>
      </c>
      <c r="B44" s="39" t="s">
        <v>77</v>
      </c>
      <c r="C44" s="40"/>
      <c r="D44" s="40">
        <v>-13.1</v>
      </c>
      <c r="E44" s="40"/>
      <c r="F44" s="56"/>
      <c r="G44" s="27"/>
    </row>
    <row r="45" spans="1:7" ht="20.25" x14ac:dyDescent="0.3">
      <c r="A45" s="38" t="s">
        <v>78</v>
      </c>
      <c r="B45" s="39" t="s">
        <v>79</v>
      </c>
      <c r="C45" s="40"/>
      <c r="D45" s="40">
        <v>0.2</v>
      </c>
      <c r="E45" s="40"/>
      <c r="F45" s="56"/>
      <c r="G45" s="27"/>
    </row>
    <row r="46" spans="1:7" ht="20.25" x14ac:dyDescent="0.3">
      <c r="A46" s="38" t="s">
        <v>80</v>
      </c>
      <c r="B46" s="39" t="s">
        <v>81</v>
      </c>
      <c r="C46" s="40"/>
      <c r="D46" s="40">
        <v>20469.5</v>
      </c>
      <c r="E46" s="40"/>
      <c r="F46" s="56"/>
      <c r="G46" s="27"/>
    </row>
    <row r="47" spans="1:7" ht="20.25" x14ac:dyDescent="0.3">
      <c r="A47" s="38"/>
      <c r="B47" s="39"/>
      <c r="C47" s="40"/>
      <c r="D47" s="40"/>
      <c r="E47" s="40"/>
      <c r="F47" s="56"/>
      <c r="G47" s="27"/>
    </row>
    <row r="48" spans="1:7" ht="20.25" x14ac:dyDescent="0.3">
      <c r="A48" s="34" t="s">
        <v>82</v>
      </c>
      <c r="B48" s="35" t="s">
        <v>83</v>
      </c>
      <c r="C48" s="49">
        <f>C49+C52+C55</f>
        <v>14934091</v>
      </c>
      <c r="D48" s="49">
        <f>D49+D52+D55</f>
        <v>15045028.6</v>
      </c>
      <c r="E48" s="36">
        <f>D48-C48</f>
        <v>110937.59999999963</v>
      </c>
      <c r="F48" s="31">
        <f>D48/C48</f>
        <v>1.0074284802469731</v>
      </c>
      <c r="G48" s="27"/>
    </row>
    <row r="49" spans="1:7" s="9" customFormat="1" ht="20.25" x14ac:dyDescent="0.3">
      <c r="A49" s="38" t="s">
        <v>84</v>
      </c>
      <c r="B49" s="46" t="s">
        <v>85</v>
      </c>
      <c r="C49" s="47">
        <v>10380770.199999999</v>
      </c>
      <c r="D49" s="47">
        <f>D50+D51</f>
        <v>10457552.1</v>
      </c>
      <c r="E49" s="42">
        <f>D49-C49</f>
        <v>76781.900000000373</v>
      </c>
      <c r="F49" s="44">
        <f>D49/C49</f>
        <v>1.0073965513657166</v>
      </c>
      <c r="G49" s="54"/>
    </row>
    <row r="50" spans="1:7" s="9" customFormat="1" ht="31.5" x14ac:dyDescent="0.3">
      <c r="A50" s="38" t="s">
        <v>86</v>
      </c>
      <c r="B50" s="46" t="s">
        <v>87</v>
      </c>
      <c r="C50" s="47"/>
      <c r="D50" s="47">
        <v>9499073.1999999993</v>
      </c>
      <c r="E50" s="40"/>
      <c r="F50" s="56"/>
      <c r="G50" s="48"/>
    </row>
    <row r="51" spans="1:7" s="9" customFormat="1" ht="31.5" x14ac:dyDescent="0.3">
      <c r="A51" s="38" t="s">
        <v>88</v>
      </c>
      <c r="B51" s="46" t="s">
        <v>89</v>
      </c>
      <c r="C51" s="47"/>
      <c r="D51" s="47">
        <v>958478.9</v>
      </c>
      <c r="E51" s="40"/>
      <c r="F51" s="56"/>
      <c r="G51" s="48"/>
    </row>
    <row r="52" spans="1:7" s="9" customFormat="1" ht="20.25" x14ac:dyDescent="0.3">
      <c r="A52" s="38" t="s">
        <v>90</v>
      </c>
      <c r="B52" s="46" t="s">
        <v>91</v>
      </c>
      <c r="C52" s="47">
        <v>4511944.8</v>
      </c>
      <c r="D52" s="47">
        <f>SUM(D53:D54)</f>
        <v>4542583.6000000006</v>
      </c>
      <c r="E52" s="42">
        <f>D52-C52</f>
        <v>30638.800000000745</v>
      </c>
      <c r="F52" s="44">
        <f>D52/C52</f>
        <v>1.0067905972608531</v>
      </c>
      <c r="G52" s="48"/>
    </row>
    <row r="53" spans="1:7" s="9" customFormat="1" ht="20.25" x14ac:dyDescent="0.3">
      <c r="A53" s="38" t="s">
        <v>92</v>
      </c>
      <c r="B53" s="46" t="s">
        <v>93</v>
      </c>
      <c r="C53" s="47"/>
      <c r="D53" s="47">
        <v>734367.9</v>
      </c>
      <c r="E53" s="40"/>
      <c r="F53" s="56"/>
      <c r="G53" s="48"/>
    </row>
    <row r="54" spans="1:7" s="9" customFormat="1" ht="20.25" x14ac:dyDescent="0.3">
      <c r="A54" s="38" t="s">
        <v>94</v>
      </c>
      <c r="B54" s="46" t="s">
        <v>95</v>
      </c>
      <c r="C54" s="47"/>
      <c r="D54" s="47">
        <v>3808215.7</v>
      </c>
      <c r="E54" s="40"/>
      <c r="F54" s="56"/>
      <c r="G54" s="48"/>
    </row>
    <row r="55" spans="1:7" s="9" customFormat="1" ht="20.25" x14ac:dyDescent="0.3">
      <c r="A55" s="38" t="s">
        <v>96</v>
      </c>
      <c r="B55" s="46" t="s">
        <v>97</v>
      </c>
      <c r="C55" s="47">
        <v>41376</v>
      </c>
      <c r="D55" s="47">
        <v>44892.9</v>
      </c>
      <c r="E55" s="42">
        <f>D55-C55</f>
        <v>3516.9000000000015</v>
      </c>
      <c r="F55" s="44">
        <f>D55/C55</f>
        <v>1.0849985498839907</v>
      </c>
      <c r="G55" s="48"/>
    </row>
    <row r="56" spans="1:7" ht="20.25" x14ac:dyDescent="0.3">
      <c r="A56" s="38"/>
      <c r="B56" s="46"/>
      <c r="C56" s="47"/>
      <c r="D56" s="47"/>
      <c r="E56" s="40"/>
      <c r="F56" s="56"/>
      <c r="G56" s="48"/>
    </row>
    <row r="57" spans="1:7" s="9" customFormat="1" ht="31.5" x14ac:dyDescent="0.3">
      <c r="A57" s="34" t="s">
        <v>98</v>
      </c>
      <c r="B57" s="35" t="s">
        <v>99</v>
      </c>
      <c r="C57" s="49">
        <f>C58+C61</f>
        <v>83002.7</v>
      </c>
      <c r="D57" s="49">
        <f>D58+D61</f>
        <v>85170.5</v>
      </c>
      <c r="E57" s="36">
        <f>D57-C57</f>
        <v>2167.8000000000029</v>
      </c>
      <c r="F57" s="31">
        <f>D57/C57</f>
        <v>1.0261172226927557</v>
      </c>
      <c r="G57" s="48"/>
    </row>
    <row r="58" spans="1:7" s="9" customFormat="1" ht="20.25" x14ac:dyDescent="0.3">
      <c r="A58" s="38" t="s">
        <v>100</v>
      </c>
      <c r="B58" s="46" t="s">
        <v>101</v>
      </c>
      <c r="C58" s="47">
        <v>80336.3</v>
      </c>
      <c r="D58" s="47">
        <f>D59+D60</f>
        <v>82495.199999999997</v>
      </c>
      <c r="E58" s="42">
        <f>D58-C58</f>
        <v>2158.8999999999942</v>
      </c>
      <c r="F58" s="44">
        <f>D58/C58</f>
        <v>1.0268732814431334</v>
      </c>
      <c r="G58" s="54"/>
    </row>
    <row r="59" spans="1:7" ht="31.5" x14ac:dyDescent="0.3">
      <c r="A59" s="38" t="s">
        <v>102</v>
      </c>
      <c r="B59" s="46" t="s">
        <v>103</v>
      </c>
      <c r="C59" s="47"/>
      <c r="D59" s="47">
        <v>79024.3</v>
      </c>
      <c r="E59" s="40"/>
      <c r="F59" s="56"/>
      <c r="G59" s="48"/>
    </row>
    <row r="60" spans="1:7" ht="47.25" x14ac:dyDescent="0.3">
      <c r="A60" s="38" t="s">
        <v>104</v>
      </c>
      <c r="B60" s="46" t="s">
        <v>105</v>
      </c>
      <c r="C60" s="47"/>
      <c r="D60" s="47">
        <v>3470.9</v>
      </c>
      <c r="E60" s="40"/>
      <c r="F60" s="56"/>
      <c r="G60" s="48"/>
    </row>
    <row r="61" spans="1:7" ht="31.5" x14ac:dyDescent="0.3">
      <c r="A61" s="38" t="s">
        <v>106</v>
      </c>
      <c r="B61" s="46" t="s">
        <v>107</v>
      </c>
      <c r="C61" s="47">
        <v>2666.4</v>
      </c>
      <c r="D61" s="47">
        <f>D62+D64+D63</f>
        <v>2675.2999999999997</v>
      </c>
      <c r="E61" s="42">
        <f>D61-C61</f>
        <v>8.8999999999996362</v>
      </c>
      <c r="F61" s="44">
        <f>D61/C61</f>
        <v>1.0033378337833783</v>
      </c>
      <c r="G61" s="48"/>
    </row>
    <row r="62" spans="1:7" ht="20.25" x14ac:dyDescent="0.3">
      <c r="A62" s="38" t="s">
        <v>108</v>
      </c>
      <c r="B62" s="46" t="s">
        <v>109</v>
      </c>
      <c r="C62" s="47"/>
      <c r="D62" s="47">
        <v>2597.9</v>
      </c>
      <c r="E62" s="40"/>
      <c r="F62" s="56"/>
      <c r="G62" s="48"/>
    </row>
    <row r="63" spans="1:7" ht="47.25" x14ac:dyDescent="0.3">
      <c r="A63" s="38" t="s">
        <v>110</v>
      </c>
      <c r="B63" s="46" t="s">
        <v>111</v>
      </c>
      <c r="C63" s="47"/>
      <c r="D63" s="47">
        <v>7.2</v>
      </c>
      <c r="E63" s="40"/>
      <c r="F63" s="56"/>
      <c r="G63" s="48"/>
    </row>
    <row r="64" spans="1:7" ht="31.5" x14ac:dyDescent="0.3">
      <c r="A64" s="38" t="s">
        <v>112</v>
      </c>
      <c r="B64" s="46" t="s">
        <v>113</v>
      </c>
      <c r="C64" s="47"/>
      <c r="D64" s="47">
        <v>70.2</v>
      </c>
      <c r="E64" s="40"/>
      <c r="F64" s="56"/>
      <c r="G64" s="48"/>
    </row>
    <row r="65" spans="1:7" ht="20.25" x14ac:dyDescent="0.3">
      <c r="A65" s="38"/>
      <c r="B65" s="46"/>
      <c r="C65" s="47"/>
      <c r="D65" s="47"/>
      <c r="E65" s="40"/>
      <c r="F65" s="56"/>
      <c r="G65" s="48"/>
    </row>
    <row r="66" spans="1:7" ht="20.25" x14ac:dyDescent="0.3">
      <c r="A66" s="34" t="s">
        <v>114</v>
      </c>
      <c r="B66" s="35" t="s">
        <v>115</v>
      </c>
      <c r="C66" s="49">
        <f>C68</f>
        <v>79901.8</v>
      </c>
      <c r="D66" s="49">
        <f>D68+D67</f>
        <v>73784.5</v>
      </c>
      <c r="E66" s="36">
        <f>D66-C66</f>
        <v>-6117.3000000000029</v>
      </c>
      <c r="F66" s="31">
        <f>D66/C66</f>
        <v>0.92343977232052343</v>
      </c>
      <c r="G66" s="57"/>
    </row>
    <row r="67" spans="1:7" ht="63" x14ac:dyDescent="0.3">
      <c r="A67" s="38" t="s">
        <v>116</v>
      </c>
      <c r="B67" s="46" t="s">
        <v>117</v>
      </c>
      <c r="C67" s="49"/>
      <c r="D67" s="60">
        <v>4.5</v>
      </c>
      <c r="E67" s="36"/>
      <c r="F67" s="31"/>
      <c r="G67" s="48"/>
    </row>
    <row r="68" spans="1:7" ht="47.25" x14ac:dyDescent="0.3">
      <c r="A68" s="38" t="s">
        <v>118</v>
      </c>
      <c r="B68" s="46" t="s">
        <v>119</v>
      </c>
      <c r="C68" s="47">
        <v>79901.8</v>
      </c>
      <c r="D68" s="47">
        <f>SUM(D69:D84)</f>
        <v>73780</v>
      </c>
      <c r="E68" s="42">
        <f>D68-C68</f>
        <v>-6121.8000000000029</v>
      </c>
      <c r="F68" s="44">
        <f>D68/C68</f>
        <v>0.92338345318878923</v>
      </c>
      <c r="G68" s="48"/>
    </row>
    <row r="69" spans="1:7" ht="94.5" x14ac:dyDescent="0.3">
      <c r="A69" s="38" t="s">
        <v>120</v>
      </c>
      <c r="B69" s="46" t="s">
        <v>121</v>
      </c>
      <c r="C69" s="47"/>
      <c r="D69" s="47">
        <v>12.2</v>
      </c>
      <c r="E69" s="42"/>
      <c r="F69" s="44"/>
      <c r="G69" s="48"/>
    </row>
    <row r="70" spans="1:7" ht="63" x14ac:dyDescent="0.3">
      <c r="A70" s="38" t="s">
        <v>122</v>
      </c>
      <c r="B70" s="46" t="s">
        <v>123</v>
      </c>
      <c r="C70" s="47"/>
      <c r="D70" s="47">
        <v>33293.5</v>
      </c>
      <c r="E70" s="47"/>
      <c r="F70" s="56"/>
      <c r="G70" s="48"/>
    </row>
    <row r="71" spans="1:7" ht="92.25" customHeight="1" x14ac:dyDescent="0.3">
      <c r="A71" s="38" t="s">
        <v>124</v>
      </c>
      <c r="B71" s="46" t="s">
        <v>125</v>
      </c>
      <c r="C71" s="47"/>
      <c r="D71" s="47">
        <v>187.7</v>
      </c>
      <c r="E71" s="47"/>
      <c r="F71" s="56"/>
      <c r="G71" s="48"/>
    </row>
    <row r="72" spans="1:7" ht="69" customHeight="1" x14ac:dyDescent="0.3">
      <c r="A72" s="38" t="s">
        <v>126</v>
      </c>
      <c r="B72" s="46" t="s">
        <v>127</v>
      </c>
      <c r="C72" s="47"/>
      <c r="D72" s="47">
        <v>21</v>
      </c>
      <c r="E72" s="47"/>
      <c r="F72" s="56"/>
      <c r="G72" s="48"/>
    </row>
    <row r="73" spans="1:7" ht="126" x14ac:dyDescent="0.3">
      <c r="A73" s="38" t="s">
        <v>128</v>
      </c>
      <c r="B73" s="46" t="s">
        <v>129</v>
      </c>
      <c r="C73" s="47"/>
      <c r="D73" s="47">
        <v>140.9</v>
      </c>
      <c r="E73" s="40"/>
      <c r="F73" s="56"/>
      <c r="G73" s="48"/>
    </row>
    <row r="74" spans="1:7" ht="150.75" customHeight="1" x14ac:dyDescent="0.3">
      <c r="A74" s="38" t="s">
        <v>130</v>
      </c>
      <c r="B74" s="46" t="s">
        <v>131</v>
      </c>
      <c r="C74" s="47"/>
      <c r="D74" s="47">
        <v>8</v>
      </c>
      <c r="E74" s="40"/>
      <c r="F74" s="56"/>
      <c r="G74" s="48"/>
    </row>
    <row r="75" spans="1:7" ht="78.75" x14ac:dyDescent="0.3">
      <c r="A75" s="38" t="s">
        <v>132</v>
      </c>
      <c r="B75" s="46" t="s">
        <v>133</v>
      </c>
      <c r="C75" s="47"/>
      <c r="D75" s="47">
        <v>28831.5</v>
      </c>
      <c r="E75" s="40"/>
      <c r="F75" s="56"/>
      <c r="G75" s="48"/>
    </row>
    <row r="76" spans="1:7" ht="141.75" x14ac:dyDescent="0.3">
      <c r="A76" s="38" t="s">
        <v>134</v>
      </c>
      <c r="B76" s="46" t="s">
        <v>135</v>
      </c>
      <c r="C76" s="47"/>
      <c r="D76" s="47">
        <v>12.8</v>
      </c>
      <c r="E76" s="40"/>
      <c r="F76" s="56"/>
      <c r="G76" s="48"/>
    </row>
    <row r="77" spans="1:7" ht="63" x14ac:dyDescent="0.3">
      <c r="A77" s="38" t="s">
        <v>136</v>
      </c>
      <c r="B77" s="46" t="s">
        <v>137</v>
      </c>
      <c r="C77" s="47"/>
      <c r="D77" s="47">
        <v>6744</v>
      </c>
      <c r="E77" s="40"/>
      <c r="F77" s="56"/>
      <c r="G77" s="48"/>
    </row>
    <row r="78" spans="1:7" ht="47.25" x14ac:dyDescent="0.3">
      <c r="A78" s="38" t="s">
        <v>138</v>
      </c>
      <c r="B78" s="46" t="s">
        <v>139</v>
      </c>
      <c r="C78" s="47"/>
      <c r="D78" s="47">
        <v>712.5</v>
      </c>
      <c r="E78" s="47"/>
      <c r="F78" s="56"/>
      <c r="G78" s="48"/>
    </row>
    <row r="79" spans="1:7" ht="31.5" x14ac:dyDescent="0.3">
      <c r="A79" s="38" t="s">
        <v>140</v>
      </c>
      <c r="B79" s="46" t="s">
        <v>141</v>
      </c>
      <c r="C79" s="47"/>
      <c r="D79" s="47">
        <v>1.9</v>
      </c>
      <c r="E79" s="47"/>
      <c r="F79" s="56"/>
      <c r="G79" s="48"/>
    </row>
    <row r="80" spans="1:7" ht="47.25" x14ac:dyDescent="0.3">
      <c r="A80" s="38" t="s">
        <v>142</v>
      </c>
      <c r="B80" s="46" t="s">
        <v>143</v>
      </c>
      <c r="C80" s="47"/>
      <c r="D80" s="47">
        <v>190</v>
      </c>
      <c r="E80" s="47"/>
      <c r="F80" s="56"/>
      <c r="G80" s="48"/>
    </row>
    <row r="81" spans="1:7" ht="94.5" x14ac:dyDescent="0.3">
      <c r="A81" s="38" t="s">
        <v>144</v>
      </c>
      <c r="B81" s="46" t="s">
        <v>145</v>
      </c>
      <c r="C81" s="47"/>
      <c r="D81" s="47">
        <v>958.5</v>
      </c>
      <c r="E81" s="47"/>
      <c r="F81" s="56"/>
      <c r="G81" s="48"/>
    </row>
    <row r="82" spans="1:7" ht="94.5" x14ac:dyDescent="0.3">
      <c r="A82" s="38" t="s">
        <v>146</v>
      </c>
      <c r="B82" s="46" t="s">
        <v>147</v>
      </c>
      <c r="C82" s="47"/>
      <c r="D82" s="47">
        <v>1092.5</v>
      </c>
      <c r="E82" s="47"/>
      <c r="F82" s="56"/>
      <c r="G82" s="48"/>
    </row>
    <row r="83" spans="1:7" ht="63" x14ac:dyDescent="0.3">
      <c r="A83" s="38" t="s">
        <v>148</v>
      </c>
      <c r="B83" s="46" t="s">
        <v>149</v>
      </c>
      <c r="C83" s="47"/>
      <c r="D83" s="47">
        <v>965</v>
      </c>
      <c r="E83" s="47"/>
      <c r="F83" s="56"/>
      <c r="G83" s="48"/>
    </row>
    <row r="84" spans="1:7" ht="78.75" x14ac:dyDescent="0.3">
      <c r="A84" s="38" t="s">
        <v>150</v>
      </c>
      <c r="B84" s="46" t="s">
        <v>151</v>
      </c>
      <c r="C84" s="47"/>
      <c r="D84" s="47">
        <v>608</v>
      </c>
      <c r="E84" s="47"/>
      <c r="F84" s="56"/>
      <c r="G84" s="48"/>
    </row>
    <row r="85" spans="1:7" s="9" customFormat="1" ht="20.25" x14ac:dyDescent="0.3">
      <c r="A85" s="38"/>
      <c r="B85" s="46"/>
      <c r="C85" s="47"/>
      <c r="D85" s="47"/>
      <c r="E85" s="40"/>
      <c r="F85" s="56"/>
      <c r="G85" s="54"/>
    </row>
    <row r="86" spans="1:7" s="9" customFormat="1" ht="31.5" x14ac:dyDescent="0.3">
      <c r="A86" s="34" t="s">
        <v>152</v>
      </c>
      <c r="B86" s="35" t="s">
        <v>153</v>
      </c>
      <c r="C86" s="49"/>
      <c r="D86" s="49">
        <f>D89+D91+D87+D88+D90</f>
        <v>244.20000000000002</v>
      </c>
      <c r="E86" s="36">
        <f>D86-C86</f>
        <v>244.20000000000002</v>
      </c>
      <c r="F86" s="61"/>
      <c r="G86" s="62"/>
    </row>
    <row r="87" spans="1:7" s="9" customFormat="1" ht="31.5" x14ac:dyDescent="0.3">
      <c r="A87" s="38" t="s">
        <v>154</v>
      </c>
      <c r="B87" s="63" t="s">
        <v>155</v>
      </c>
      <c r="C87" s="49"/>
      <c r="D87" s="60">
        <v>-0.6</v>
      </c>
      <c r="E87" s="49"/>
      <c r="F87" s="61"/>
      <c r="G87" s="62"/>
    </row>
    <row r="88" spans="1:7" s="9" customFormat="1" ht="20.25" x14ac:dyDescent="0.3">
      <c r="A88" s="38" t="s">
        <v>156</v>
      </c>
      <c r="B88" s="63" t="s">
        <v>157</v>
      </c>
      <c r="C88" s="49"/>
      <c r="D88" s="60">
        <v>4.3</v>
      </c>
      <c r="E88" s="49"/>
      <c r="F88" s="61"/>
      <c r="G88" s="62"/>
    </row>
    <row r="89" spans="1:7" ht="20.25" x14ac:dyDescent="0.3">
      <c r="A89" s="38" t="s">
        <v>158</v>
      </c>
      <c r="B89" s="63" t="s">
        <v>159</v>
      </c>
      <c r="C89" s="47"/>
      <c r="D89" s="47">
        <v>236.7</v>
      </c>
      <c r="E89" s="40"/>
      <c r="F89" s="56"/>
      <c r="G89" s="48"/>
    </row>
    <row r="90" spans="1:7" ht="31.5" x14ac:dyDescent="0.3">
      <c r="A90" s="38" t="s">
        <v>160</v>
      </c>
      <c r="B90" s="63" t="s">
        <v>161</v>
      </c>
      <c r="C90" s="47"/>
      <c r="D90" s="47">
        <v>3.3</v>
      </c>
      <c r="E90" s="40"/>
      <c r="F90" s="56"/>
      <c r="G90" s="48"/>
    </row>
    <row r="91" spans="1:7" ht="31.5" x14ac:dyDescent="0.3">
      <c r="A91" s="38" t="s">
        <v>162</v>
      </c>
      <c r="B91" s="63" t="s">
        <v>163</v>
      </c>
      <c r="C91" s="47"/>
      <c r="D91" s="47">
        <v>0.5</v>
      </c>
      <c r="E91" s="40"/>
      <c r="F91" s="56"/>
      <c r="G91" s="48"/>
    </row>
    <row r="92" spans="1:7" s="9" customFormat="1" ht="20.25" x14ac:dyDescent="0.3">
      <c r="A92" s="38"/>
      <c r="B92" s="46"/>
      <c r="C92" s="47"/>
      <c r="D92" s="47"/>
      <c r="E92" s="40"/>
      <c r="F92" s="56"/>
      <c r="G92" s="54"/>
    </row>
    <row r="93" spans="1:7" ht="31.5" x14ac:dyDescent="0.3">
      <c r="A93" s="34" t="s">
        <v>164</v>
      </c>
      <c r="B93" s="35" t="s">
        <v>165</v>
      </c>
      <c r="C93" s="49">
        <f>C95+C97+C103+C102+C94</f>
        <v>651728.19999999995</v>
      </c>
      <c r="D93" s="49">
        <f>D95+D97+D103+D102+D94</f>
        <v>611904</v>
      </c>
      <c r="E93" s="49">
        <f>E95+E97+E103+E102+E94</f>
        <v>-39824.199999999997</v>
      </c>
      <c r="F93" s="64">
        <f>D93/C93</f>
        <v>0.93889446551491873</v>
      </c>
      <c r="G93" s="48"/>
    </row>
    <row r="94" spans="1:7" ht="78.75" x14ac:dyDescent="0.3">
      <c r="A94" s="38" t="s">
        <v>166</v>
      </c>
      <c r="B94" s="46" t="s">
        <v>167</v>
      </c>
      <c r="C94" s="60">
        <v>389873.3</v>
      </c>
      <c r="D94" s="60">
        <v>389873.4</v>
      </c>
      <c r="E94" s="42">
        <f>D94-C94</f>
        <v>0.1000000000349246</v>
      </c>
      <c r="F94" s="44">
        <f>D94/C94</f>
        <v>1.0000002564935839</v>
      </c>
      <c r="G94" s="48"/>
    </row>
    <row r="95" spans="1:7" ht="31.5" x14ac:dyDescent="0.3">
      <c r="A95" s="38" t="s">
        <v>168</v>
      </c>
      <c r="B95" s="46" t="s">
        <v>169</v>
      </c>
      <c r="C95" s="47">
        <v>1435.5</v>
      </c>
      <c r="D95" s="47">
        <f>D96</f>
        <v>1439.4</v>
      </c>
      <c r="E95" s="42">
        <f>D95-C95</f>
        <v>3.9000000000000909</v>
      </c>
      <c r="F95" s="44">
        <f>D95/C95</f>
        <v>1.0027168234064787</v>
      </c>
      <c r="G95" s="48"/>
    </row>
    <row r="96" spans="1:7" ht="47.25" x14ac:dyDescent="0.3">
      <c r="A96" s="38" t="s">
        <v>170</v>
      </c>
      <c r="B96" s="46" t="s">
        <v>171</v>
      </c>
      <c r="C96" s="47"/>
      <c r="D96" s="47">
        <v>1439.4</v>
      </c>
      <c r="E96" s="47"/>
      <c r="F96" s="56"/>
      <c r="G96" s="48"/>
    </row>
    <row r="97" spans="1:7" ht="94.5" x14ac:dyDescent="0.3">
      <c r="A97" s="38" t="s">
        <v>172</v>
      </c>
      <c r="B97" s="46" t="s">
        <v>173</v>
      </c>
      <c r="C97" s="47">
        <v>256824.6</v>
      </c>
      <c r="D97" s="47">
        <f>SUM(D98:D101)</f>
        <v>212228.49999999997</v>
      </c>
      <c r="E97" s="42">
        <f>D97-C97</f>
        <v>-44596.100000000035</v>
      </c>
      <c r="F97" s="44">
        <f>D97/C97</f>
        <v>0.8263558085946594</v>
      </c>
      <c r="G97" s="48"/>
    </row>
    <row r="98" spans="1:7" ht="94.5" x14ac:dyDescent="0.3">
      <c r="A98" s="38" t="s">
        <v>174</v>
      </c>
      <c r="B98" s="46" t="s">
        <v>175</v>
      </c>
      <c r="C98" s="47"/>
      <c r="D98" s="47">
        <v>179059.3</v>
      </c>
      <c r="E98" s="47"/>
      <c r="F98" s="56"/>
      <c r="G98" s="48"/>
    </row>
    <row r="99" spans="1:7" ht="118.5" customHeight="1" x14ac:dyDescent="0.3">
      <c r="A99" s="38" t="s">
        <v>176</v>
      </c>
      <c r="B99" s="46" t="s">
        <v>177</v>
      </c>
      <c r="C99" s="47"/>
      <c r="D99" s="47">
        <v>11164.9</v>
      </c>
      <c r="E99" s="47"/>
      <c r="F99" s="56"/>
      <c r="G99" s="48"/>
    </row>
    <row r="100" spans="1:7" ht="94.5" x14ac:dyDescent="0.3">
      <c r="A100" s="38" t="s">
        <v>178</v>
      </c>
      <c r="B100" s="46" t="s">
        <v>179</v>
      </c>
      <c r="C100" s="47"/>
      <c r="D100" s="47">
        <v>4452.8</v>
      </c>
      <c r="E100" s="47"/>
      <c r="F100" s="56"/>
      <c r="G100" s="48"/>
    </row>
    <row r="101" spans="1:7" ht="47.25" x14ac:dyDescent="0.3">
      <c r="A101" s="38" t="s">
        <v>180</v>
      </c>
      <c r="B101" s="46" t="s">
        <v>181</v>
      </c>
      <c r="C101" s="47"/>
      <c r="D101" s="47">
        <v>17551.5</v>
      </c>
      <c r="E101" s="47"/>
      <c r="F101" s="56"/>
      <c r="G101" s="48"/>
    </row>
    <row r="102" spans="1:7" ht="47.25" x14ac:dyDescent="0.3">
      <c r="A102" s="38" t="s">
        <v>182</v>
      </c>
      <c r="B102" s="46" t="s">
        <v>183</v>
      </c>
      <c r="C102" s="47">
        <v>1782</v>
      </c>
      <c r="D102" s="47">
        <v>2324</v>
      </c>
      <c r="E102" s="42">
        <f>D102-C102</f>
        <v>542</v>
      </c>
      <c r="F102" s="44">
        <f>D102/C102</f>
        <v>1.3041526374859709</v>
      </c>
      <c r="G102" s="48"/>
    </row>
    <row r="103" spans="1:7" ht="94.5" x14ac:dyDescent="0.3">
      <c r="A103" s="38" t="s">
        <v>184</v>
      </c>
      <c r="B103" s="46" t="s">
        <v>185</v>
      </c>
      <c r="C103" s="47">
        <v>1812.8</v>
      </c>
      <c r="D103" s="47">
        <f>D104</f>
        <v>6038.7</v>
      </c>
      <c r="E103" s="42">
        <f>D103-C103</f>
        <v>4225.8999999999996</v>
      </c>
      <c r="F103" s="44">
        <f>D103/C103</f>
        <v>3.3311451897616946</v>
      </c>
      <c r="G103" s="48"/>
    </row>
    <row r="104" spans="1:7" ht="94.5" x14ac:dyDescent="0.3">
      <c r="A104" s="38" t="s">
        <v>186</v>
      </c>
      <c r="B104" s="46" t="s">
        <v>187</v>
      </c>
      <c r="C104" s="47"/>
      <c r="D104" s="47">
        <v>6038.7</v>
      </c>
      <c r="E104" s="47"/>
      <c r="F104" s="56"/>
      <c r="G104" s="48"/>
    </row>
    <row r="105" spans="1:7" s="9" customFormat="1" ht="20.25" x14ac:dyDescent="0.3">
      <c r="A105" s="38"/>
      <c r="B105" s="46"/>
      <c r="C105" s="47"/>
      <c r="D105" s="47"/>
      <c r="E105" s="40"/>
      <c r="F105" s="56"/>
      <c r="G105" s="54"/>
    </row>
    <row r="106" spans="1:7" ht="20.25" x14ac:dyDescent="0.3">
      <c r="A106" s="34" t="s">
        <v>188</v>
      </c>
      <c r="B106" s="35" t="s">
        <v>189</v>
      </c>
      <c r="C106" s="49">
        <f>C107+C111+C116</f>
        <v>535609.79999999993</v>
      </c>
      <c r="D106" s="49">
        <f>D107+D111+D116</f>
        <v>509430.89999999997</v>
      </c>
      <c r="E106" s="36">
        <f>D106-C106</f>
        <v>-26178.899999999965</v>
      </c>
      <c r="F106" s="64">
        <f>D106/C106</f>
        <v>0.95112318706640553</v>
      </c>
      <c r="G106" s="48"/>
    </row>
    <row r="107" spans="1:7" ht="20.25" x14ac:dyDescent="0.3">
      <c r="A107" s="38" t="s">
        <v>190</v>
      </c>
      <c r="B107" s="46" t="s">
        <v>191</v>
      </c>
      <c r="C107" s="47">
        <v>81899.3</v>
      </c>
      <c r="D107" s="47">
        <f>SUM(D108:D110)</f>
        <v>74382.7</v>
      </c>
      <c r="E107" s="42">
        <f>D107-C107</f>
        <v>-7516.6000000000058</v>
      </c>
      <c r="F107" s="44">
        <f>D107/C107</f>
        <v>0.90822143779006648</v>
      </c>
      <c r="G107" s="48"/>
    </row>
    <row r="108" spans="1:7" ht="31.5" x14ac:dyDescent="0.3">
      <c r="A108" s="38" t="s">
        <v>192</v>
      </c>
      <c r="B108" s="46" t="s">
        <v>193</v>
      </c>
      <c r="C108" s="47"/>
      <c r="D108" s="47">
        <v>7275.3</v>
      </c>
      <c r="E108" s="42"/>
      <c r="F108" s="44"/>
      <c r="G108" s="48"/>
    </row>
    <row r="109" spans="1:7" ht="31.5" x14ac:dyDescent="0.3">
      <c r="A109" s="38" t="s">
        <v>194</v>
      </c>
      <c r="B109" s="46" t="s">
        <v>195</v>
      </c>
      <c r="C109" s="47"/>
      <c r="D109" s="47">
        <v>8393.9</v>
      </c>
      <c r="E109" s="42"/>
      <c r="F109" s="44"/>
      <c r="G109" s="48"/>
    </row>
    <row r="110" spans="1:7" ht="31.5" x14ac:dyDescent="0.3">
      <c r="A110" s="38" t="s">
        <v>196</v>
      </c>
      <c r="B110" s="46" t="s">
        <v>197</v>
      </c>
      <c r="C110" s="47"/>
      <c r="D110" s="47">
        <v>58713.5</v>
      </c>
      <c r="E110" s="42"/>
      <c r="F110" s="44"/>
      <c r="G110" s="48"/>
    </row>
    <row r="111" spans="1:7" ht="20.25" x14ac:dyDescent="0.3">
      <c r="A111" s="38" t="s">
        <v>198</v>
      </c>
      <c r="B111" s="46" t="s">
        <v>199</v>
      </c>
      <c r="C111" s="47">
        <v>2212.4</v>
      </c>
      <c r="D111" s="47">
        <f>SUM(D112:D115)</f>
        <v>3295.9</v>
      </c>
      <c r="E111" s="42">
        <f>D111-C111</f>
        <v>1083.5</v>
      </c>
      <c r="F111" s="44">
        <f>D111/C111</f>
        <v>1.4897396492496835</v>
      </c>
      <c r="G111" s="48"/>
    </row>
    <row r="112" spans="1:7" ht="63" x14ac:dyDescent="0.3">
      <c r="A112" s="38" t="s">
        <v>200</v>
      </c>
      <c r="B112" s="46" t="s">
        <v>201</v>
      </c>
      <c r="C112" s="47"/>
      <c r="D112" s="47">
        <v>2270.6</v>
      </c>
      <c r="E112" s="42"/>
      <c r="F112" s="44"/>
      <c r="G112" s="48"/>
    </row>
    <row r="113" spans="1:7" ht="31.5" x14ac:dyDescent="0.3">
      <c r="A113" s="38" t="s">
        <v>202</v>
      </c>
      <c r="B113" s="46" t="s">
        <v>203</v>
      </c>
      <c r="C113" s="47"/>
      <c r="D113" s="47">
        <v>64.900000000000006</v>
      </c>
      <c r="E113" s="42"/>
      <c r="F113" s="44"/>
      <c r="G113" s="48"/>
    </row>
    <row r="114" spans="1:7" ht="63" x14ac:dyDescent="0.3">
      <c r="A114" s="38" t="s">
        <v>204</v>
      </c>
      <c r="B114" s="46" t="s">
        <v>205</v>
      </c>
      <c r="C114" s="47"/>
      <c r="D114" s="47">
        <v>775</v>
      </c>
      <c r="E114" s="42"/>
      <c r="F114" s="44"/>
      <c r="G114" s="48"/>
    </row>
    <row r="115" spans="1:7" ht="31.5" x14ac:dyDescent="0.3">
      <c r="A115" s="38" t="s">
        <v>206</v>
      </c>
      <c r="B115" s="46" t="s">
        <v>207</v>
      </c>
      <c r="C115" s="47"/>
      <c r="D115" s="47">
        <v>185.4</v>
      </c>
      <c r="E115" s="42"/>
      <c r="F115" s="44"/>
      <c r="G115" s="48"/>
    </row>
    <row r="116" spans="1:7" ht="20.25" x14ac:dyDescent="0.3">
      <c r="A116" s="38" t="s">
        <v>208</v>
      </c>
      <c r="B116" s="46" t="s">
        <v>209</v>
      </c>
      <c r="C116" s="47">
        <v>451498.1</v>
      </c>
      <c r="D116" s="47">
        <f>D117</f>
        <v>431752.3</v>
      </c>
      <c r="E116" s="42">
        <f>D116-C116</f>
        <v>-19745.799999999988</v>
      </c>
      <c r="F116" s="44">
        <f>D116/C116</f>
        <v>0.9562660396577527</v>
      </c>
      <c r="G116" s="48"/>
    </row>
    <row r="117" spans="1:7" s="9" customFormat="1" ht="31.5" x14ac:dyDescent="0.3">
      <c r="A117" s="38" t="s">
        <v>210</v>
      </c>
      <c r="B117" s="46" t="s">
        <v>211</v>
      </c>
      <c r="C117" s="47"/>
      <c r="D117" s="47">
        <v>431752.3</v>
      </c>
      <c r="E117" s="42"/>
      <c r="F117" s="44"/>
      <c r="G117" s="54"/>
    </row>
    <row r="118" spans="1:7" ht="20.25" x14ac:dyDescent="0.3">
      <c r="A118" s="38"/>
      <c r="B118" s="46"/>
      <c r="C118" s="49"/>
      <c r="D118" s="47"/>
      <c r="E118" s="42"/>
      <c r="F118" s="44"/>
      <c r="G118" s="48"/>
    </row>
    <row r="119" spans="1:7" ht="31.5" x14ac:dyDescent="0.3">
      <c r="A119" s="34" t="s">
        <v>212</v>
      </c>
      <c r="B119" s="35" t="s">
        <v>213</v>
      </c>
      <c r="C119" s="49">
        <f>C120+C127</f>
        <v>116520.3</v>
      </c>
      <c r="D119" s="49">
        <f>D120+D127</f>
        <v>151810.9</v>
      </c>
      <c r="E119" s="36">
        <f>D119-C119</f>
        <v>35290.599999999991</v>
      </c>
      <c r="F119" s="64">
        <f>D119/C119</f>
        <v>1.3028708302330152</v>
      </c>
      <c r="G119" s="48"/>
    </row>
    <row r="120" spans="1:7" ht="20.25" x14ac:dyDescent="0.3">
      <c r="A120" s="38" t="s">
        <v>214</v>
      </c>
      <c r="B120" s="46" t="s">
        <v>215</v>
      </c>
      <c r="C120" s="47">
        <v>28150</v>
      </c>
      <c r="D120" s="47">
        <f>SUM(D121:D126)</f>
        <v>33579.799999999996</v>
      </c>
      <c r="E120" s="42">
        <f>D120-C120</f>
        <v>5429.7999999999956</v>
      </c>
      <c r="F120" s="44">
        <f>D120/C120</f>
        <v>1.1928880994671403</v>
      </c>
      <c r="G120" s="48"/>
    </row>
    <row r="121" spans="1:7" ht="63" x14ac:dyDescent="0.3">
      <c r="A121" s="38" t="s">
        <v>216</v>
      </c>
      <c r="B121" s="46" t="s">
        <v>217</v>
      </c>
      <c r="C121" s="47"/>
      <c r="D121" s="47">
        <v>80.7</v>
      </c>
      <c r="E121" s="42"/>
      <c r="F121" s="44"/>
      <c r="G121" s="48"/>
    </row>
    <row r="122" spans="1:7" ht="31.5" x14ac:dyDescent="0.3">
      <c r="A122" s="38" t="s">
        <v>218</v>
      </c>
      <c r="B122" s="46" t="s">
        <v>219</v>
      </c>
      <c r="C122" s="47"/>
      <c r="D122" s="47">
        <v>866.2</v>
      </c>
      <c r="E122" s="42"/>
      <c r="F122" s="44"/>
      <c r="G122" s="48"/>
    </row>
    <row r="123" spans="1:7" ht="31.5" x14ac:dyDescent="0.3">
      <c r="A123" s="38" t="s">
        <v>220</v>
      </c>
      <c r="B123" s="46" t="s">
        <v>221</v>
      </c>
      <c r="C123" s="47"/>
      <c r="D123" s="47">
        <v>5.2</v>
      </c>
      <c r="E123" s="42"/>
      <c r="F123" s="44"/>
      <c r="G123" s="48"/>
    </row>
    <row r="124" spans="1:7" ht="94.5" x14ac:dyDescent="0.3">
      <c r="A124" s="38" t="s">
        <v>222</v>
      </c>
      <c r="B124" s="46" t="s">
        <v>223</v>
      </c>
      <c r="C124" s="47"/>
      <c r="D124" s="47">
        <v>1106.8</v>
      </c>
      <c r="E124" s="42"/>
      <c r="F124" s="44"/>
      <c r="G124" s="48"/>
    </row>
    <row r="125" spans="1:7" ht="78.75" x14ac:dyDescent="0.3">
      <c r="A125" s="38" t="s">
        <v>224</v>
      </c>
      <c r="B125" s="46" t="s">
        <v>225</v>
      </c>
      <c r="C125" s="47"/>
      <c r="D125" s="47">
        <v>136.30000000000001</v>
      </c>
      <c r="E125" s="42"/>
      <c r="F125" s="44"/>
      <c r="G125" s="48"/>
    </row>
    <row r="126" spans="1:7" ht="47.25" x14ac:dyDescent="0.3">
      <c r="A126" s="38" t="s">
        <v>226</v>
      </c>
      <c r="B126" s="46" t="s">
        <v>227</v>
      </c>
      <c r="C126" s="47"/>
      <c r="D126" s="47">
        <v>31384.6</v>
      </c>
      <c r="E126" s="42"/>
      <c r="F126" s="44"/>
      <c r="G126" s="48"/>
    </row>
    <row r="127" spans="1:7" ht="20.25" x14ac:dyDescent="0.3">
      <c r="A127" s="38" t="s">
        <v>228</v>
      </c>
      <c r="B127" s="46" t="s">
        <v>229</v>
      </c>
      <c r="C127" s="47">
        <v>88370.3</v>
      </c>
      <c r="D127" s="47">
        <f>D128+D129</f>
        <v>118231.09999999999</v>
      </c>
      <c r="E127" s="42">
        <f>D127-C127</f>
        <v>29860.799999999988</v>
      </c>
      <c r="F127" s="44">
        <f>D127/C127</f>
        <v>1.3379053822381499</v>
      </c>
      <c r="G127" s="48"/>
    </row>
    <row r="128" spans="1:7" ht="47.25" x14ac:dyDescent="0.3">
      <c r="A128" s="38" t="s">
        <v>230</v>
      </c>
      <c r="B128" s="46" t="s">
        <v>231</v>
      </c>
      <c r="C128" s="47"/>
      <c r="D128" s="47">
        <v>4987.7</v>
      </c>
      <c r="E128" s="42"/>
      <c r="F128" s="44"/>
      <c r="G128" s="48"/>
    </row>
    <row r="129" spans="1:7" s="9" customFormat="1" ht="31.5" x14ac:dyDescent="0.3">
      <c r="A129" s="38" t="s">
        <v>232</v>
      </c>
      <c r="B129" s="46" t="s">
        <v>233</v>
      </c>
      <c r="C129" s="47"/>
      <c r="D129" s="47">
        <v>113243.4</v>
      </c>
      <c r="E129" s="42"/>
      <c r="F129" s="44"/>
      <c r="G129" s="65"/>
    </row>
    <row r="130" spans="1:7" s="67" customFormat="1" ht="20.25" x14ac:dyDescent="0.3">
      <c r="A130" s="38"/>
      <c r="B130" s="46"/>
      <c r="C130" s="36"/>
      <c r="D130" s="47"/>
      <c r="E130" s="42"/>
      <c r="F130" s="44"/>
      <c r="G130" s="66"/>
    </row>
    <row r="131" spans="1:7" ht="31.5" x14ac:dyDescent="0.3">
      <c r="A131" s="68" t="s">
        <v>234</v>
      </c>
      <c r="B131" s="69" t="s">
        <v>235</v>
      </c>
      <c r="C131" s="36">
        <f>C132+C135+C136</f>
        <v>98630.2</v>
      </c>
      <c r="D131" s="36">
        <f>D132+D135+D136</f>
        <v>88658.5</v>
      </c>
      <c r="E131" s="36">
        <f>E132+E135+E136</f>
        <v>-9971.700000000008</v>
      </c>
      <c r="F131" s="64">
        <f>D131/C131</f>
        <v>0.89889810625954325</v>
      </c>
      <c r="G131" s="48"/>
    </row>
    <row r="132" spans="1:7" ht="94.5" x14ac:dyDescent="0.3">
      <c r="A132" s="38" t="s">
        <v>236</v>
      </c>
      <c r="B132" s="46" t="s">
        <v>237</v>
      </c>
      <c r="C132" s="47">
        <v>347.2</v>
      </c>
      <c r="D132" s="47">
        <f>D133+D134</f>
        <v>17512.899999999998</v>
      </c>
      <c r="E132" s="42">
        <f>D132-C132</f>
        <v>17165.699999999997</v>
      </c>
      <c r="F132" s="44">
        <f>D132/C132</f>
        <v>50.440380184331794</v>
      </c>
      <c r="G132" s="48"/>
    </row>
    <row r="133" spans="1:7" ht="128.25" customHeight="1" x14ac:dyDescent="0.3">
      <c r="A133" s="38" t="s">
        <v>238</v>
      </c>
      <c r="B133" s="46" t="s">
        <v>239</v>
      </c>
      <c r="C133" s="47"/>
      <c r="D133" s="47">
        <v>14.6</v>
      </c>
      <c r="E133" s="42"/>
      <c r="F133" s="44"/>
      <c r="G133" s="48"/>
    </row>
    <row r="134" spans="1:7" s="9" customFormat="1" ht="126" x14ac:dyDescent="0.3">
      <c r="A134" s="38" t="s">
        <v>240</v>
      </c>
      <c r="B134" s="46" t="s">
        <v>241</v>
      </c>
      <c r="C134" s="47"/>
      <c r="D134" s="47">
        <v>17498.3</v>
      </c>
      <c r="E134" s="42"/>
      <c r="F134" s="44"/>
      <c r="G134" s="48"/>
    </row>
    <row r="135" spans="1:7" s="9" customFormat="1" ht="31.5" x14ac:dyDescent="0.3">
      <c r="A135" s="38" t="s">
        <v>242</v>
      </c>
      <c r="B135" s="46" t="s">
        <v>243</v>
      </c>
      <c r="C135" s="47">
        <v>2720</v>
      </c>
      <c r="D135" s="47">
        <v>4967.7</v>
      </c>
      <c r="E135" s="42">
        <f>D135-C135</f>
        <v>2247.6999999999998</v>
      </c>
      <c r="F135" s="44">
        <f>D135/C135</f>
        <v>1.8263602941176469</v>
      </c>
      <c r="G135" s="48"/>
    </row>
    <row r="136" spans="1:7" s="9" customFormat="1" ht="31.5" x14ac:dyDescent="0.3">
      <c r="A136" s="38" t="s">
        <v>244</v>
      </c>
      <c r="B136" s="46" t="s">
        <v>245</v>
      </c>
      <c r="C136" s="47">
        <v>95563</v>
      </c>
      <c r="D136" s="47">
        <v>66177.899999999994</v>
      </c>
      <c r="E136" s="42">
        <f>D136-C136</f>
        <v>-29385.100000000006</v>
      </c>
      <c r="F136" s="44">
        <f>D136/C136</f>
        <v>0.69250546759729181</v>
      </c>
      <c r="G136" s="48"/>
    </row>
    <row r="137" spans="1:7" s="9" customFormat="1" ht="20.25" x14ac:dyDescent="0.3">
      <c r="A137" s="38"/>
      <c r="B137" s="46"/>
      <c r="C137" s="49"/>
      <c r="D137" s="47"/>
      <c r="E137" s="42"/>
      <c r="F137" s="44"/>
      <c r="G137" s="48"/>
    </row>
    <row r="138" spans="1:7" s="9" customFormat="1" ht="20.25" x14ac:dyDescent="0.3">
      <c r="A138" s="34" t="s">
        <v>246</v>
      </c>
      <c r="B138" s="35" t="s">
        <v>247</v>
      </c>
      <c r="C138" s="49">
        <f>C139+C141</f>
        <v>12775.800000000001</v>
      </c>
      <c r="D138" s="49">
        <f>D139+D141</f>
        <v>11941.699999999999</v>
      </c>
      <c r="E138" s="36">
        <f>D138-C138</f>
        <v>-834.10000000000218</v>
      </c>
      <c r="F138" s="64">
        <f>D138/C138</f>
        <v>0.93471250332660172</v>
      </c>
      <c r="G138" s="48"/>
    </row>
    <row r="139" spans="1:7" s="9" customFormat="1" ht="47.25" x14ac:dyDescent="0.3">
      <c r="A139" s="38" t="s">
        <v>248</v>
      </c>
      <c r="B139" s="46" t="s">
        <v>249</v>
      </c>
      <c r="C139" s="47">
        <v>12289.7</v>
      </c>
      <c r="D139" s="47">
        <f>D140</f>
        <v>11736.9</v>
      </c>
      <c r="E139" s="42">
        <f>D139-C139</f>
        <v>-552.80000000000109</v>
      </c>
      <c r="F139" s="44">
        <f>D139/C139</f>
        <v>0.95501924375696712</v>
      </c>
      <c r="G139" s="62"/>
    </row>
    <row r="140" spans="1:7" s="9" customFormat="1" ht="47.25" x14ac:dyDescent="0.3">
      <c r="A140" s="38" t="s">
        <v>250</v>
      </c>
      <c r="B140" s="46" t="s">
        <v>251</v>
      </c>
      <c r="C140" s="47"/>
      <c r="D140" s="47">
        <v>11736.9</v>
      </c>
      <c r="E140" s="42"/>
      <c r="F140" s="44"/>
      <c r="G140" s="62"/>
    </row>
    <row r="141" spans="1:7" s="9" customFormat="1" ht="63" x14ac:dyDescent="0.3">
      <c r="A141" s="38" t="s">
        <v>252</v>
      </c>
      <c r="B141" s="46" t="s">
        <v>253</v>
      </c>
      <c r="C141" s="47">
        <v>486.1</v>
      </c>
      <c r="D141" s="47">
        <f>D142</f>
        <v>204.8</v>
      </c>
      <c r="E141" s="42">
        <f>D141-C141</f>
        <v>-281.3</v>
      </c>
      <c r="F141" s="44">
        <f>D141/C141</f>
        <v>0.42131248714256325</v>
      </c>
      <c r="G141" s="62"/>
    </row>
    <row r="142" spans="1:7" s="9" customFormat="1" ht="94.5" x14ac:dyDescent="0.3">
      <c r="A142" s="38" t="s">
        <v>254</v>
      </c>
      <c r="B142" s="46" t="s">
        <v>255</v>
      </c>
      <c r="C142" s="47"/>
      <c r="D142" s="47">
        <v>204.8</v>
      </c>
      <c r="E142" s="42"/>
      <c r="F142" s="44"/>
      <c r="G142" s="54"/>
    </row>
    <row r="143" spans="1:7" s="9" customFormat="1" ht="20.25" x14ac:dyDescent="0.3">
      <c r="A143" s="38"/>
      <c r="B143" s="70"/>
      <c r="C143" s="49"/>
      <c r="D143" s="60"/>
      <c r="E143" s="42"/>
      <c r="F143" s="44"/>
      <c r="G143" s="62"/>
    </row>
    <row r="144" spans="1:7" s="9" customFormat="1" ht="20.25" x14ac:dyDescent="0.3">
      <c r="A144" s="34" t="s">
        <v>256</v>
      </c>
      <c r="B144" s="35" t="s">
        <v>257</v>
      </c>
      <c r="C144" s="49">
        <f>C145+C161+C163+C168+C173</f>
        <v>1351339.5000000002</v>
      </c>
      <c r="D144" s="49">
        <f>D145+D161+D163+D168+D173</f>
        <v>1464271.0000000002</v>
      </c>
      <c r="E144" s="49">
        <f>E145+E161+E163+E168+E173</f>
        <v>112931.5</v>
      </c>
      <c r="F144" s="64">
        <f>D144/C144</f>
        <v>1.0835700429092763</v>
      </c>
      <c r="G144" s="62"/>
    </row>
    <row r="145" spans="1:7" s="9" customFormat="1" ht="47.25" x14ac:dyDescent="0.3">
      <c r="A145" s="38" t="s">
        <v>258</v>
      </c>
      <c r="B145" s="46" t="s">
        <v>259</v>
      </c>
      <c r="C145" s="47">
        <v>1057053.6000000001</v>
      </c>
      <c r="D145" s="47">
        <f>SUM(D146:D160)</f>
        <v>1172951.1000000001</v>
      </c>
      <c r="E145" s="42">
        <f>D145-C145</f>
        <v>115897.5</v>
      </c>
      <c r="F145" s="44">
        <f>D145/C145</f>
        <v>1.1096420276133585</v>
      </c>
      <c r="G145" s="62"/>
    </row>
    <row r="146" spans="1:7" s="9" customFormat="1" ht="63" x14ac:dyDescent="0.3">
      <c r="A146" s="38" t="s">
        <v>260</v>
      </c>
      <c r="B146" s="46" t="s">
        <v>261</v>
      </c>
      <c r="C146" s="47"/>
      <c r="D146" s="47">
        <v>968.1</v>
      </c>
      <c r="E146" s="42"/>
      <c r="F146" s="44"/>
      <c r="G146" s="62"/>
    </row>
    <row r="147" spans="1:7" s="9" customFormat="1" ht="78.75" x14ac:dyDescent="0.3">
      <c r="A147" s="38" t="s">
        <v>262</v>
      </c>
      <c r="B147" s="46" t="s">
        <v>263</v>
      </c>
      <c r="C147" s="47"/>
      <c r="D147" s="47">
        <v>2870.2</v>
      </c>
      <c r="E147" s="42"/>
      <c r="F147" s="44"/>
      <c r="G147" s="62"/>
    </row>
    <row r="148" spans="1:7" s="9" customFormat="1" ht="61.5" customHeight="1" x14ac:dyDescent="0.3">
      <c r="A148" s="38" t="s">
        <v>264</v>
      </c>
      <c r="B148" s="46" t="s">
        <v>265</v>
      </c>
      <c r="C148" s="47"/>
      <c r="D148" s="47">
        <v>5940.4</v>
      </c>
      <c r="E148" s="42"/>
      <c r="F148" s="44"/>
      <c r="G148" s="62"/>
    </row>
    <row r="149" spans="1:7" ht="63" x14ac:dyDescent="0.3">
      <c r="A149" s="38" t="s">
        <v>266</v>
      </c>
      <c r="B149" s="46" t="s">
        <v>267</v>
      </c>
      <c r="C149" s="47"/>
      <c r="D149" s="47">
        <v>15269.2</v>
      </c>
      <c r="E149" s="42"/>
      <c r="F149" s="44"/>
      <c r="G149" s="48"/>
    </row>
    <row r="150" spans="1:7" ht="63" x14ac:dyDescent="0.3">
      <c r="A150" s="38" t="s">
        <v>268</v>
      </c>
      <c r="B150" s="46" t="s">
        <v>269</v>
      </c>
      <c r="C150" s="47"/>
      <c r="D150" s="47">
        <v>6638.4</v>
      </c>
      <c r="E150" s="42"/>
      <c r="F150" s="44"/>
      <c r="G150" s="48"/>
    </row>
    <row r="151" spans="1:7" ht="63" x14ac:dyDescent="0.3">
      <c r="A151" s="38" t="s">
        <v>270</v>
      </c>
      <c r="B151" s="46" t="s">
        <v>271</v>
      </c>
      <c r="C151" s="47"/>
      <c r="D151" s="47">
        <v>2.5</v>
      </c>
      <c r="E151" s="42"/>
      <c r="F151" s="44"/>
      <c r="G151" s="48"/>
    </row>
    <row r="152" spans="1:7" ht="63" x14ac:dyDescent="0.3">
      <c r="A152" s="38" t="s">
        <v>272</v>
      </c>
      <c r="B152" s="46" t="s">
        <v>273</v>
      </c>
      <c r="C152" s="47"/>
      <c r="D152" s="47">
        <v>67.3</v>
      </c>
      <c r="E152" s="42"/>
      <c r="F152" s="44"/>
      <c r="G152" s="48"/>
    </row>
    <row r="153" spans="1:7" ht="63" x14ac:dyDescent="0.3">
      <c r="A153" s="38" t="s">
        <v>274</v>
      </c>
      <c r="B153" s="46" t="s">
        <v>275</v>
      </c>
      <c r="C153" s="47"/>
      <c r="D153" s="47">
        <v>1097579.8</v>
      </c>
      <c r="E153" s="42"/>
      <c r="F153" s="44"/>
      <c r="G153" s="48"/>
    </row>
    <row r="154" spans="1:7" ht="63" x14ac:dyDescent="0.3">
      <c r="A154" s="38" t="s">
        <v>276</v>
      </c>
      <c r="B154" s="46" t="s">
        <v>277</v>
      </c>
      <c r="C154" s="47"/>
      <c r="D154" s="47">
        <v>894.8</v>
      </c>
      <c r="E154" s="42"/>
      <c r="F154" s="44"/>
      <c r="G154" s="48"/>
    </row>
    <row r="155" spans="1:7" ht="78.75" x14ac:dyDescent="0.3">
      <c r="A155" s="38" t="s">
        <v>278</v>
      </c>
      <c r="B155" s="46" t="s">
        <v>279</v>
      </c>
      <c r="C155" s="47"/>
      <c r="D155" s="47">
        <v>15025.7</v>
      </c>
      <c r="E155" s="42"/>
      <c r="F155" s="44"/>
      <c r="G155" s="48"/>
    </row>
    <row r="156" spans="1:7" ht="78.75" x14ac:dyDescent="0.3">
      <c r="A156" s="38" t="s">
        <v>280</v>
      </c>
      <c r="B156" s="46" t="s">
        <v>281</v>
      </c>
      <c r="C156" s="47"/>
      <c r="D156" s="47">
        <v>2609.3000000000002</v>
      </c>
      <c r="E156" s="42"/>
      <c r="F156" s="44"/>
      <c r="G156" s="48"/>
    </row>
    <row r="157" spans="1:7" ht="78.75" x14ac:dyDescent="0.3">
      <c r="A157" s="38" t="s">
        <v>282</v>
      </c>
      <c r="B157" s="46" t="s">
        <v>283</v>
      </c>
      <c r="C157" s="47"/>
      <c r="D157" s="47">
        <v>344.2</v>
      </c>
      <c r="E157" s="42"/>
      <c r="F157" s="44"/>
      <c r="G157" s="48"/>
    </row>
    <row r="158" spans="1:7" ht="115.5" customHeight="1" x14ac:dyDescent="0.3">
      <c r="A158" s="38" t="s">
        <v>284</v>
      </c>
      <c r="B158" s="46" t="s">
        <v>285</v>
      </c>
      <c r="C158" s="47"/>
      <c r="D158" s="47">
        <v>1</v>
      </c>
      <c r="E158" s="42"/>
      <c r="F158" s="44"/>
      <c r="G158" s="48"/>
    </row>
    <row r="159" spans="1:7" ht="63" x14ac:dyDescent="0.3">
      <c r="A159" s="38" t="s">
        <v>286</v>
      </c>
      <c r="B159" s="46" t="s">
        <v>287</v>
      </c>
      <c r="C159" s="47"/>
      <c r="D159" s="47">
        <v>11388.4</v>
      </c>
      <c r="E159" s="42"/>
      <c r="F159" s="44"/>
      <c r="G159" s="48"/>
    </row>
    <row r="160" spans="1:7" ht="78.75" x14ac:dyDescent="0.3">
      <c r="A160" s="38" t="s">
        <v>288</v>
      </c>
      <c r="B160" s="46" t="s">
        <v>289</v>
      </c>
      <c r="C160" s="47"/>
      <c r="D160" s="47">
        <v>13351.8</v>
      </c>
      <c r="E160" s="42"/>
      <c r="F160" s="44"/>
      <c r="G160" s="48"/>
    </row>
    <row r="161" spans="1:7" ht="47.25" x14ac:dyDescent="0.3">
      <c r="A161" s="38" t="s">
        <v>290</v>
      </c>
      <c r="B161" s="46" t="s">
        <v>291</v>
      </c>
      <c r="C161" s="47">
        <v>24427.4</v>
      </c>
      <c r="D161" s="47">
        <f>D162</f>
        <v>4197.3</v>
      </c>
      <c r="E161" s="42">
        <f>D161-C161</f>
        <v>-20230.100000000002</v>
      </c>
      <c r="F161" s="44">
        <f>D161/C161</f>
        <v>0.17182753792871938</v>
      </c>
      <c r="G161" s="48"/>
    </row>
    <row r="162" spans="1:7" ht="78.75" x14ac:dyDescent="0.3">
      <c r="A162" s="38" t="s">
        <v>292</v>
      </c>
      <c r="B162" s="46" t="s">
        <v>293</v>
      </c>
      <c r="C162" s="47"/>
      <c r="D162" s="47">
        <v>4197.3</v>
      </c>
      <c r="E162" s="42"/>
      <c r="F162" s="44"/>
      <c r="G162" s="48"/>
    </row>
    <row r="163" spans="1:7" ht="126" x14ac:dyDescent="0.3">
      <c r="A163" s="38" t="s">
        <v>294</v>
      </c>
      <c r="B163" s="46" t="s">
        <v>295</v>
      </c>
      <c r="C163" s="47">
        <v>7625.1</v>
      </c>
      <c r="D163" s="47">
        <f>SUM(D164:D167)</f>
        <v>22017.8</v>
      </c>
      <c r="E163" s="42">
        <f>D163-C163</f>
        <v>14392.699999999999</v>
      </c>
      <c r="F163" s="44">
        <f>D163/C163</f>
        <v>2.8875424584595608</v>
      </c>
      <c r="G163" s="48"/>
    </row>
    <row r="164" spans="1:7" ht="99" customHeight="1" x14ac:dyDescent="0.3">
      <c r="A164" s="38" t="s">
        <v>296</v>
      </c>
      <c r="B164" s="46" t="s">
        <v>297</v>
      </c>
      <c r="C164" s="47"/>
      <c r="D164" s="47">
        <v>13842.7</v>
      </c>
      <c r="E164" s="42"/>
      <c r="F164" s="44"/>
      <c r="G164" s="48"/>
    </row>
    <row r="165" spans="1:7" ht="110.25" x14ac:dyDescent="0.3">
      <c r="A165" s="38" t="s">
        <v>298</v>
      </c>
      <c r="B165" s="46" t="s">
        <v>299</v>
      </c>
      <c r="C165" s="47"/>
      <c r="D165" s="47">
        <v>293</v>
      </c>
      <c r="E165" s="42"/>
      <c r="F165" s="44"/>
      <c r="G165" s="48"/>
    </row>
    <row r="166" spans="1:7" ht="94.5" x14ac:dyDescent="0.3">
      <c r="A166" s="38" t="s">
        <v>300</v>
      </c>
      <c r="B166" s="46" t="s">
        <v>301</v>
      </c>
      <c r="C166" s="47"/>
      <c r="D166" s="47">
        <v>429.4</v>
      </c>
      <c r="E166" s="42"/>
      <c r="F166" s="44"/>
      <c r="G166" s="48"/>
    </row>
    <row r="167" spans="1:7" ht="94.5" x14ac:dyDescent="0.3">
      <c r="A167" s="38" t="s">
        <v>302</v>
      </c>
      <c r="B167" s="46" t="s">
        <v>303</v>
      </c>
      <c r="C167" s="47"/>
      <c r="D167" s="47">
        <v>7452.7</v>
      </c>
      <c r="E167" s="42"/>
      <c r="F167" s="44"/>
      <c r="G167" s="48"/>
    </row>
    <row r="168" spans="1:7" ht="31.5" x14ac:dyDescent="0.3">
      <c r="A168" s="38" t="s">
        <v>304</v>
      </c>
      <c r="B168" s="46" t="s">
        <v>305</v>
      </c>
      <c r="C168" s="47">
        <v>232262.8</v>
      </c>
      <c r="D168" s="47">
        <f>SUM(D169:D172)</f>
        <v>258499.20000000001</v>
      </c>
      <c r="E168" s="42">
        <f>D168-C168</f>
        <v>26236.400000000023</v>
      </c>
      <c r="F168" s="44">
        <f>D168/C168</f>
        <v>1.1129599746494059</v>
      </c>
      <c r="G168" s="48"/>
    </row>
    <row r="169" spans="1:7" ht="110.25" x14ac:dyDescent="0.3">
      <c r="A169" s="38" t="s">
        <v>306</v>
      </c>
      <c r="B169" s="46" t="s">
        <v>307</v>
      </c>
      <c r="C169" s="47"/>
      <c r="D169" s="47">
        <v>4900.8999999999996</v>
      </c>
      <c r="E169" s="42"/>
      <c r="F169" s="44"/>
      <c r="G169" s="48"/>
    </row>
    <row r="170" spans="1:7" ht="36" customHeight="1" x14ac:dyDescent="0.3">
      <c r="A170" s="38" t="s">
        <v>308</v>
      </c>
      <c r="B170" s="46" t="s">
        <v>309</v>
      </c>
      <c r="C170" s="47"/>
      <c r="D170" s="47">
        <v>9.1</v>
      </c>
      <c r="E170" s="42"/>
      <c r="F170" s="44"/>
      <c r="G170" s="48"/>
    </row>
    <row r="171" spans="1:7" ht="71.25" customHeight="1" x14ac:dyDescent="0.3">
      <c r="A171" s="38" t="s">
        <v>310</v>
      </c>
      <c r="B171" s="46" t="s">
        <v>311</v>
      </c>
      <c r="C171" s="47"/>
      <c r="D171" s="47">
        <v>237.1</v>
      </c>
      <c r="E171" s="42"/>
      <c r="F171" s="44"/>
      <c r="G171" s="48"/>
    </row>
    <row r="172" spans="1:7" ht="78.75" x14ac:dyDescent="0.3">
      <c r="A172" s="38" t="s">
        <v>312</v>
      </c>
      <c r="B172" s="46" t="s">
        <v>313</v>
      </c>
      <c r="C172" s="47"/>
      <c r="D172" s="47">
        <v>253352.1</v>
      </c>
      <c r="E172" s="42"/>
      <c r="F172" s="44"/>
      <c r="G172" s="48"/>
    </row>
    <row r="173" spans="1:7" s="23" customFormat="1" ht="20.25" x14ac:dyDescent="0.3">
      <c r="A173" s="38" t="s">
        <v>314</v>
      </c>
      <c r="B173" s="46" t="s">
        <v>315</v>
      </c>
      <c r="C173" s="47">
        <v>29970.6</v>
      </c>
      <c r="D173" s="47">
        <f>D174</f>
        <v>6605.6</v>
      </c>
      <c r="E173" s="42">
        <f>D173-C173</f>
        <v>-23365</v>
      </c>
      <c r="F173" s="44">
        <f>D173/C173</f>
        <v>0.22040266127471592</v>
      </c>
      <c r="G173" s="55"/>
    </row>
    <row r="174" spans="1:7" ht="78.75" x14ac:dyDescent="0.3">
      <c r="A174" s="38" t="s">
        <v>316</v>
      </c>
      <c r="B174" s="63" t="s">
        <v>317</v>
      </c>
      <c r="C174" s="47"/>
      <c r="D174" s="47">
        <v>6605.6</v>
      </c>
      <c r="E174" s="42"/>
      <c r="F174" s="44"/>
      <c r="G174" s="48"/>
    </row>
    <row r="175" spans="1:7" ht="20.25" x14ac:dyDescent="0.3">
      <c r="A175" s="38"/>
      <c r="B175" s="63"/>
      <c r="C175" s="49"/>
      <c r="D175" s="47"/>
      <c r="E175" s="42">
        <f>D175-C175</f>
        <v>0</v>
      </c>
      <c r="F175" s="44"/>
      <c r="G175" s="48"/>
    </row>
    <row r="176" spans="1:7" ht="20.25" x14ac:dyDescent="0.3">
      <c r="A176" s="51" t="s">
        <v>318</v>
      </c>
      <c r="B176" s="52" t="s">
        <v>319</v>
      </c>
      <c r="C176" s="47"/>
      <c r="D176" s="53">
        <f>D177+D179</f>
        <v>2084.4</v>
      </c>
      <c r="E176" s="30">
        <f>D176-C176</f>
        <v>2084.4</v>
      </c>
      <c r="F176" s="44"/>
      <c r="G176" s="48"/>
    </row>
    <row r="177" spans="1:7" ht="20.25" x14ac:dyDescent="0.3">
      <c r="A177" s="38" t="s">
        <v>320</v>
      </c>
      <c r="B177" s="63" t="s">
        <v>321</v>
      </c>
      <c r="C177" s="47"/>
      <c r="D177" s="47">
        <f>D178</f>
        <v>1707.6</v>
      </c>
      <c r="E177" s="42"/>
      <c r="F177" s="44"/>
      <c r="G177" s="48"/>
    </row>
    <row r="178" spans="1:7" ht="31.5" x14ac:dyDescent="0.3">
      <c r="A178" s="38" t="s">
        <v>322</v>
      </c>
      <c r="B178" s="63" t="s">
        <v>323</v>
      </c>
      <c r="C178" s="47"/>
      <c r="D178" s="47">
        <v>1707.6</v>
      </c>
      <c r="E178" s="42"/>
      <c r="F178" s="44"/>
      <c r="G178" s="48"/>
    </row>
    <row r="179" spans="1:7" s="9" customFormat="1" ht="20.25" x14ac:dyDescent="0.3">
      <c r="A179" s="38" t="s">
        <v>324</v>
      </c>
      <c r="B179" s="63" t="s">
        <v>325</v>
      </c>
      <c r="C179" s="47"/>
      <c r="D179" s="47">
        <f>D180</f>
        <v>376.8</v>
      </c>
      <c r="E179" s="42"/>
      <c r="F179" s="44"/>
      <c r="G179" s="65"/>
    </row>
    <row r="180" spans="1:7" s="9" customFormat="1" ht="31.5" x14ac:dyDescent="0.3">
      <c r="A180" s="38" t="s">
        <v>326</v>
      </c>
      <c r="B180" s="63" t="s">
        <v>327</v>
      </c>
      <c r="C180" s="47"/>
      <c r="D180" s="47">
        <v>376.8</v>
      </c>
      <c r="E180" s="42"/>
      <c r="F180" s="44"/>
      <c r="G180" s="65"/>
    </row>
    <row r="181" spans="1:7" s="9" customFormat="1" ht="20.25" x14ac:dyDescent="0.3">
      <c r="A181" s="38"/>
      <c r="B181" s="63"/>
      <c r="C181" s="47"/>
      <c r="D181" s="47"/>
      <c r="E181" s="42"/>
      <c r="F181" s="44"/>
      <c r="G181" s="65"/>
    </row>
    <row r="182" spans="1:7" ht="47.25" x14ac:dyDescent="0.3">
      <c r="A182" s="51" t="s">
        <v>328</v>
      </c>
      <c r="B182" s="52" t="s">
        <v>329</v>
      </c>
      <c r="C182" s="47"/>
      <c r="D182" s="53">
        <f>D183</f>
        <v>9052.9</v>
      </c>
      <c r="E182" s="30">
        <f>D182-C182</f>
        <v>9052.9</v>
      </c>
      <c r="F182" s="44"/>
      <c r="G182" s="65"/>
    </row>
    <row r="183" spans="1:7" ht="71.25" customHeight="1" x14ac:dyDescent="0.3">
      <c r="A183" s="38" t="s">
        <v>330</v>
      </c>
      <c r="B183" s="63" t="s">
        <v>331</v>
      </c>
      <c r="C183" s="47"/>
      <c r="D183" s="47">
        <v>9052.9</v>
      </c>
      <c r="E183" s="42"/>
      <c r="F183" s="44"/>
      <c r="G183" s="65"/>
    </row>
    <row r="184" spans="1:7" ht="20.25" x14ac:dyDescent="0.3">
      <c r="A184" s="38"/>
      <c r="B184" s="63"/>
      <c r="C184" s="47"/>
      <c r="D184" s="47"/>
      <c r="E184" s="42"/>
      <c r="F184" s="44"/>
      <c r="G184" s="65"/>
    </row>
    <row r="185" spans="1:7" ht="20.25" x14ac:dyDescent="0.3">
      <c r="A185" s="34" t="s">
        <v>332</v>
      </c>
      <c r="B185" s="69" t="s">
        <v>333</v>
      </c>
      <c r="C185" s="36">
        <f>C187+C342+C345+C368+C339+C334</f>
        <v>67871480.400000021</v>
      </c>
      <c r="D185" s="36">
        <f>D187+D334+D339+D345+D368+D342</f>
        <v>68057055.199999973</v>
      </c>
      <c r="E185" s="36">
        <f>E187+E342+E345+E368+E339+E334</f>
        <v>185574.79999998864</v>
      </c>
      <c r="F185" s="64">
        <f>D185/C185</f>
        <v>1.0027342088150468</v>
      </c>
      <c r="G185" s="65"/>
    </row>
    <row r="186" spans="1:7" s="23" customFormat="1" ht="20.25" x14ac:dyDescent="0.3">
      <c r="A186" s="38"/>
      <c r="B186" s="39"/>
      <c r="C186" s="36"/>
      <c r="D186" s="40"/>
      <c r="E186" s="30">
        <f>D186-C186</f>
        <v>0</v>
      </c>
      <c r="F186" s="64"/>
      <c r="G186" s="65"/>
    </row>
    <row r="187" spans="1:7" ht="31.5" x14ac:dyDescent="0.3">
      <c r="A187" s="34" t="s">
        <v>334</v>
      </c>
      <c r="B187" s="69" t="s">
        <v>335</v>
      </c>
      <c r="C187" s="36">
        <f>C189+C202+C277+C304</f>
        <v>66994118.300000004</v>
      </c>
      <c r="D187" s="36">
        <f>D189+D202+D277+D304</f>
        <v>66573623.299999982</v>
      </c>
      <c r="E187" s="36">
        <f>E189+E202+E277+E304</f>
        <v>-420495.00000001118</v>
      </c>
      <c r="F187" s="64">
        <f>D187/C187</f>
        <v>0.99372340422308358</v>
      </c>
      <c r="G187" s="27"/>
    </row>
    <row r="188" spans="1:7" ht="20.25" x14ac:dyDescent="0.3">
      <c r="A188" s="34"/>
      <c r="B188" s="69"/>
      <c r="C188" s="36"/>
      <c r="D188" s="36"/>
      <c r="E188" s="42">
        <f>D188-C188</f>
        <v>0</v>
      </c>
      <c r="F188" s="44"/>
      <c r="G188" s="27"/>
    </row>
    <row r="189" spans="1:7" ht="31.5" x14ac:dyDescent="0.3">
      <c r="A189" s="51" t="s">
        <v>336</v>
      </c>
      <c r="B189" s="58" t="s">
        <v>337</v>
      </c>
      <c r="C189" s="36">
        <v>14885027.1</v>
      </c>
      <c r="D189" s="36">
        <f>SUM(D190:D200)</f>
        <v>16492641.1</v>
      </c>
      <c r="E189" s="30">
        <f>D189-C189</f>
        <v>1607614</v>
      </c>
      <c r="F189" s="64">
        <f>D189/C189</f>
        <v>1.1080020875474255</v>
      </c>
      <c r="G189" s="27"/>
    </row>
    <row r="190" spans="1:7" ht="31.5" x14ac:dyDescent="0.3">
      <c r="A190" s="38" t="s">
        <v>338</v>
      </c>
      <c r="B190" s="39" t="s">
        <v>339</v>
      </c>
      <c r="C190" s="40"/>
      <c r="D190" s="40">
        <v>3784242.7</v>
      </c>
      <c r="E190" s="42"/>
      <c r="F190" s="44"/>
      <c r="G190" s="27"/>
    </row>
    <row r="191" spans="1:7" ht="47.25" x14ac:dyDescent="0.3">
      <c r="A191" s="38" t="s">
        <v>340</v>
      </c>
      <c r="B191" s="39" t="s">
        <v>341</v>
      </c>
      <c r="C191" s="40"/>
      <c r="D191" s="40">
        <v>7189097.2000000002</v>
      </c>
      <c r="E191" s="42"/>
      <c r="F191" s="44"/>
      <c r="G191" s="27"/>
    </row>
    <row r="192" spans="1:7" s="23" customFormat="1" ht="63" x14ac:dyDescent="0.3">
      <c r="A192" s="38" t="s">
        <v>342</v>
      </c>
      <c r="B192" s="39" t="s">
        <v>343</v>
      </c>
      <c r="C192" s="40"/>
      <c r="D192" s="40">
        <v>2452408</v>
      </c>
      <c r="E192" s="42"/>
      <c r="F192" s="44"/>
      <c r="G192" s="27"/>
    </row>
    <row r="193" spans="1:7" s="23" customFormat="1" ht="63" x14ac:dyDescent="0.3">
      <c r="A193" s="38" t="s">
        <v>344</v>
      </c>
      <c r="B193" s="39" t="s">
        <v>345</v>
      </c>
      <c r="C193" s="40"/>
      <c r="D193" s="40">
        <v>334211</v>
      </c>
      <c r="E193" s="42"/>
      <c r="F193" s="44"/>
      <c r="G193" s="27"/>
    </row>
    <row r="194" spans="1:7" s="23" customFormat="1" ht="47.25" x14ac:dyDescent="0.3">
      <c r="A194" s="38" t="s">
        <v>346</v>
      </c>
      <c r="B194" s="39" t="s">
        <v>347</v>
      </c>
      <c r="C194" s="40"/>
      <c r="D194" s="40">
        <v>45000</v>
      </c>
      <c r="E194" s="42"/>
      <c r="F194" s="44"/>
      <c r="G194" s="27"/>
    </row>
    <row r="195" spans="1:7" s="23" customFormat="1" ht="47.25" x14ac:dyDescent="0.3">
      <c r="A195" s="38" t="s">
        <v>348</v>
      </c>
      <c r="B195" s="39" t="s">
        <v>349</v>
      </c>
      <c r="C195" s="40"/>
      <c r="D195" s="40">
        <v>82362.8</v>
      </c>
      <c r="E195" s="42"/>
      <c r="F195" s="44"/>
      <c r="G195" s="27"/>
    </row>
    <row r="196" spans="1:7" s="23" customFormat="1" ht="94.5" x14ac:dyDescent="0.3">
      <c r="A196" s="38" t="s">
        <v>350</v>
      </c>
      <c r="B196" s="39" t="s">
        <v>351</v>
      </c>
      <c r="C196" s="40"/>
      <c r="D196" s="40">
        <v>1783200</v>
      </c>
      <c r="E196" s="42"/>
      <c r="F196" s="44"/>
      <c r="G196" s="27"/>
    </row>
    <row r="197" spans="1:7" s="23" customFormat="1" ht="63" x14ac:dyDescent="0.3">
      <c r="A197" s="38" t="s">
        <v>352</v>
      </c>
      <c r="B197" s="39" t="s">
        <v>353</v>
      </c>
      <c r="C197" s="40"/>
      <c r="D197" s="40">
        <v>192081</v>
      </c>
      <c r="E197" s="42"/>
      <c r="F197" s="44"/>
      <c r="G197" s="27"/>
    </row>
    <row r="198" spans="1:7" s="23" customFormat="1" ht="141.75" x14ac:dyDescent="0.3">
      <c r="A198" s="38" t="s">
        <v>354</v>
      </c>
      <c r="B198" s="39" t="s">
        <v>355</v>
      </c>
      <c r="C198" s="40"/>
      <c r="D198" s="40">
        <v>299047.2</v>
      </c>
      <c r="E198" s="42"/>
      <c r="F198" s="44"/>
      <c r="G198" s="27"/>
    </row>
    <row r="199" spans="1:7" s="23" customFormat="1" ht="110.25" x14ac:dyDescent="0.3">
      <c r="A199" s="38" t="s">
        <v>356</v>
      </c>
      <c r="B199" s="39" t="s">
        <v>357</v>
      </c>
      <c r="C199" s="40"/>
      <c r="D199" s="40">
        <v>228621.2</v>
      </c>
      <c r="E199" s="42"/>
      <c r="F199" s="44"/>
      <c r="G199" s="27"/>
    </row>
    <row r="200" spans="1:7" s="23" customFormat="1" ht="137.25" customHeight="1" x14ac:dyDescent="0.3">
      <c r="A200" s="38" t="s">
        <v>358</v>
      </c>
      <c r="B200" s="39" t="s">
        <v>359</v>
      </c>
      <c r="C200" s="40"/>
      <c r="D200" s="40">
        <v>102370</v>
      </c>
      <c r="E200" s="42"/>
      <c r="F200" s="44"/>
      <c r="G200" s="27"/>
    </row>
    <row r="201" spans="1:7" s="23" customFormat="1" ht="20.25" x14ac:dyDescent="0.3">
      <c r="A201" s="38"/>
      <c r="B201" s="39"/>
      <c r="C201" s="36"/>
      <c r="D201" s="40"/>
      <c r="E201" s="42"/>
      <c r="F201" s="44"/>
      <c r="G201" s="27"/>
    </row>
    <row r="202" spans="1:7" s="23" customFormat="1" ht="31.5" x14ac:dyDescent="0.3">
      <c r="A202" s="51" t="s">
        <v>360</v>
      </c>
      <c r="B202" s="52" t="s">
        <v>361</v>
      </c>
      <c r="C202" s="36">
        <v>23961693.300000001</v>
      </c>
      <c r="D202" s="36">
        <f>SUM(D203:D275)</f>
        <v>22874675.699999992</v>
      </c>
      <c r="E202" s="30">
        <f>D202-C202</f>
        <v>-1087017.6000000089</v>
      </c>
      <c r="F202" s="64">
        <f>D202/C202</f>
        <v>0.95463519266395047</v>
      </c>
      <c r="G202" s="27"/>
    </row>
    <row r="203" spans="1:7" s="23" customFormat="1" ht="31.5" x14ac:dyDescent="0.3">
      <c r="A203" s="71" t="s">
        <v>362</v>
      </c>
      <c r="B203" s="72" t="s">
        <v>363</v>
      </c>
      <c r="C203" s="73"/>
      <c r="D203" s="73">
        <v>81109.600000000006</v>
      </c>
      <c r="E203" s="42"/>
      <c r="F203" s="44"/>
      <c r="G203" s="27"/>
    </row>
    <row r="204" spans="1:7" s="23" customFormat="1" ht="63" x14ac:dyDescent="0.3">
      <c r="A204" s="71" t="s">
        <v>364</v>
      </c>
      <c r="B204" s="72" t="s">
        <v>365</v>
      </c>
      <c r="C204" s="73"/>
      <c r="D204" s="73">
        <v>5100.3</v>
      </c>
      <c r="E204" s="42"/>
      <c r="F204" s="44"/>
      <c r="G204" s="27"/>
    </row>
    <row r="205" spans="1:7" s="23" customFormat="1" ht="31.5" x14ac:dyDescent="0.3">
      <c r="A205" s="71" t="s">
        <v>366</v>
      </c>
      <c r="B205" s="72" t="s">
        <v>367</v>
      </c>
      <c r="C205" s="73"/>
      <c r="D205" s="73">
        <v>3345176.4</v>
      </c>
      <c r="E205" s="42"/>
      <c r="F205" s="44"/>
      <c r="G205" s="27"/>
    </row>
    <row r="206" spans="1:7" s="23" customFormat="1" ht="63" x14ac:dyDescent="0.3">
      <c r="A206" s="71" t="s">
        <v>368</v>
      </c>
      <c r="B206" s="72" t="s">
        <v>369</v>
      </c>
      <c r="C206" s="73"/>
      <c r="D206" s="73">
        <v>1591943.4</v>
      </c>
      <c r="E206" s="42"/>
      <c r="F206" s="44"/>
      <c r="G206" s="27"/>
    </row>
    <row r="207" spans="1:7" s="23" customFormat="1" ht="61.5" customHeight="1" x14ac:dyDescent="0.3">
      <c r="A207" s="71" t="s">
        <v>370</v>
      </c>
      <c r="B207" s="72" t="s">
        <v>371</v>
      </c>
      <c r="C207" s="73"/>
      <c r="D207" s="73">
        <v>9642.6</v>
      </c>
      <c r="E207" s="42"/>
      <c r="F207" s="44"/>
      <c r="G207" s="27"/>
    </row>
    <row r="208" spans="1:7" s="23" customFormat="1" ht="61.5" customHeight="1" x14ac:dyDescent="0.3">
      <c r="A208" s="71" t="s">
        <v>372</v>
      </c>
      <c r="B208" s="72" t="s">
        <v>373</v>
      </c>
      <c r="C208" s="73"/>
      <c r="D208" s="73">
        <v>1486.8</v>
      </c>
      <c r="E208" s="42"/>
      <c r="F208" s="44"/>
      <c r="G208" s="27"/>
    </row>
    <row r="209" spans="1:7" s="23" customFormat="1" ht="78.75" x14ac:dyDescent="0.3">
      <c r="A209" s="71" t="s">
        <v>374</v>
      </c>
      <c r="B209" s="72" t="s">
        <v>375</v>
      </c>
      <c r="C209" s="73"/>
      <c r="D209" s="73">
        <v>9940</v>
      </c>
      <c r="E209" s="42"/>
      <c r="F209" s="44"/>
      <c r="G209" s="27"/>
    </row>
    <row r="210" spans="1:7" s="23" customFormat="1" ht="78.75" x14ac:dyDescent="0.3">
      <c r="A210" s="71" t="s">
        <v>376</v>
      </c>
      <c r="B210" s="72" t="s">
        <v>377</v>
      </c>
      <c r="C210" s="73"/>
      <c r="D210" s="73">
        <v>127039.5</v>
      </c>
      <c r="E210" s="42"/>
      <c r="F210" s="44"/>
      <c r="G210" s="27"/>
    </row>
    <row r="211" spans="1:7" s="23" customFormat="1" ht="78.75" x14ac:dyDescent="0.3">
      <c r="A211" s="74" t="s">
        <v>378</v>
      </c>
      <c r="B211" s="72" t="s">
        <v>379</v>
      </c>
      <c r="C211" s="75"/>
      <c r="D211" s="75">
        <v>1045847.1</v>
      </c>
      <c r="E211" s="42"/>
      <c r="F211" s="44"/>
      <c r="G211" s="27"/>
    </row>
    <row r="212" spans="1:7" s="23" customFormat="1" ht="94.5" x14ac:dyDescent="0.3">
      <c r="A212" s="74" t="s">
        <v>380</v>
      </c>
      <c r="B212" s="72" t="s">
        <v>381</v>
      </c>
      <c r="C212" s="75"/>
      <c r="D212" s="75">
        <v>1224.7</v>
      </c>
      <c r="E212" s="42"/>
      <c r="F212" s="44"/>
      <c r="G212" s="27"/>
    </row>
    <row r="213" spans="1:7" s="23" customFormat="1" ht="78.75" x14ac:dyDescent="0.3">
      <c r="A213" s="74" t="s">
        <v>382</v>
      </c>
      <c r="B213" s="72" t="s">
        <v>383</v>
      </c>
      <c r="C213" s="75"/>
      <c r="D213" s="75">
        <v>8278.2000000000007</v>
      </c>
      <c r="E213" s="42"/>
      <c r="F213" s="44"/>
      <c r="G213" s="27"/>
    </row>
    <row r="214" spans="1:7" s="23" customFormat="1" ht="83.25" customHeight="1" x14ac:dyDescent="0.3">
      <c r="A214" s="74" t="s">
        <v>384</v>
      </c>
      <c r="B214" s="72" t="s">
        <v>385</v>
      </c>
      <c r="C214" s="75"/>
      <c r="D214" s="75">
        <v>911767.3</v>
      </c>
      <c r="E214" s="42"/>
      <c r="F214" s="44"/>
      <c r="G214" s="27"/>
    </row>
    <row r="215" spans="1:7" s="23" customFormat="1" ht="105" customHeight="1" x14ac:dyDescent="0.3">
      <c r="A215" s="74" t="s">
        <v>386</v>
      </c>
      <c r="B215" s="72" t="s">
        <v>387</v>
      </c>
      <c r="C215" s="75"/>
      <c r="D215" s="75">
        <v>63085</v>
      </c>
      <c r="E215" s="42"/>
      <c r="F215" s="44"/>
      <c r="G215" s="27"/>
    </row>
    <row r="216" spans="1:7" s="23" customFormat="1" ht="110.25" x14ac:dyDescent="0.3">
      <c r="A216" s="74" t="s">
        <v>388</v>
      </c>
      <c r="B216" s="72" t="s">
        <v>389</v>
      </c>
      <c r="C216" s="75"/>
      <c r="D216" s="75">
        <v>45039.8</v>
      </c>
      <c r="E216" s="42"/>
      <c r="F216" s="44"/>
      <c r="G216" s="27"/>
    </row>
    <row r="217" spans="1:7" s="23" customFormat="1" ht="78.75" x14ac:dyDescent="0.3">
      <c r="A217" s="74" t="s">
        <v>390</v>
      </c>
      <c r="B217" s="72" t="s">
        <v>391</v>
      </c>
      <c r="C217" s="75"/>
      <c r="D217" s="75">
        <v>179303.6</v>
      </c>
      <c r="E217" s="42"/>
      <c r="F217" s="44"/>
      <c r="G217" s="27"/>
    </row>
    <row r="218" spans="1:7" s="23" customFormat="1" ht="31.5" x14ac:dyDescent="0.3">
      <c r="A218" s="74" t="s">
        <v>392</v>
      </c>
      <c r="B218" s="76" t="s">
        <v>393</v>
      </c>
      <c r="C218" s="75"/>
      <c r="D218" s="75">
        <v>70421.600000000006</v>
      </c>
      <c r="E218" s="42"/>
      <c r="F218" s="44"/>
      <c r="G218" s="27"/>
    </row>
    <row r="219" spans="1:7" s="23" customFormat="1" ht="31.5" x14ac:dyDescent="0.3">
      <c r="A219" s="74" t="s">
        <v>394</v>
      </c>
      <c r="B219" s="76" t="s">
        <v>395</v>
      </c>
      <c r="C219" s="75"/>
      <c r="D219" s="75">
        <v>10155.1</v>
      </c>
      <c r="E219" s="42"/>
      <c r="F219" s="44"/>
      <c r="G219" s="27"/>
    </row>
    <row r="220" spans="1:7" s="23" customFormat="1" ht="78.75" x14ac:dyDescent="0.3">
      <c r="A220" s="74" t="s">
        <v>396</v>
      </c>
      <c r="B220" s="76" t="s">
        <v>397</v>
      </c>
      <c r="C220" s="75"/>
      <c r="D220" s="75">
        <v>50037.3</v>
      </c>
      <c r="E220" s="42"/>
      <c r="F220" s="44"/>
      <c r="G220" s="27"/>
    </row>
    <row r="221" spans="1:7" s="23" customFormat="1" ht="78.75" x14ac:dyDescent="0.3">
      <c r="A221" s="74" t="s">
        <v>398</v>
      </c>
      <c r="B221" s="76" t="s">
        <v>399</v>
      </c>
      <c r="C221" s="75"/>
      <c r="D221" s="75">
        <v>14975.6</v>
      </c>
      <c r="E221" s="42"/>
      <c r="F221" s="44"/>
      <c r="G221" s="27"/>
    </row>
    <row r="222" spans="1:7" s="23" customFormat="1" ht="41.25" customHeight="1" x14ac:dyDescent="0.3">
      <c r="A222" s="74" t="s">
        <v>400</v>
      </c>
      <c r="B222" s="76" t="s">
        <v>401</v>
      </c>
      <c r="C222" s="75"/>
      <c r="D222" s="75">
        <v>86753.8</v>
      </c>
      <c r="E222" s="42"/>
      <c r="F222" s="44"/>
      <c r="G222" s="27"/>
    </row>
    <row r="223" spans="1:7" s="23" customFormat="1" ht="63" x14ac:dyDescent="0.3">
      <c r="A223" s="74" t="s">
        <v>402</v>
      </c>
      <c r="B223" s="72" t="s">
        <v>403</v>
      </c>
      <c r="C223" s="75"/>
      <c r="D223" s="75">
        <v>55298.6</v>
      </c>
      <c r="E223" s="42"/>
      <c r="F223" s="44"/>
      <c r="G223" s="27"/>
    </row>
    <row r="224" spans="1:7" s="23" customFormat="1" ht="72" customHeight="1" x14ac:dyDescent="0.3">
      <c r="A224" s="74" t="s">
        <v>404</v>
      </c>
      <c r="B224" s="76" t="s">
        <v>405</v>
      </c>
      <c r="C224" s="75"/>
      <c r="D224" s="75">
        <v>219049.4</v>
      </c>
      <c r="E224" s="42"/>
      <c r="F224" s="44"/>
      <c r="G224" s="27"/>
    </row>
    <row r="225" spans="1:7" s="23" customFormat="1" ht="36.75" customHeight="1" x14ac:dyDescent="0.3">
      <c r="A225" s="74" t="s">
        <v>406</v>
      </c>
      <c r="B225" s="76" t="s">
        <v>407</v>
      </c>
      <c r="C225" s="75"/>
      <c r="D225" s="75">
        <v>12734.3</v>
      </c>
      <c r="E225" s="42"/>
      <c r="F225" s="44"/>
      <c r="G225" s="27"/>
    </row>
    <row r="226" spans="1:7" s="23" customFormat="1" ht="47.25" x14ac:dyDescent="0.3">
      <c r="A226" s="74" t="s">
        <v>408</v>
      </c>
      <c r="B226" s="76" t="s">
        <v>409</v>
      </c>
      <c r="C226" s="75"/>
      <c r="D226" s="75">
        <v>74194</v>
      </c>
      <c r="E226" s="42"/>
      <c r="F226" s="44"/>
      <c r="G226" s="27"/>
    </row>
    <row r="227" spans="1:7" s="23" customFormat="1" ht="78.75" x14ac:dyDescent="0.3">
      <c r="A227" s="74" t="s">
        <v>410</v>
      </c>
      <c r="B227" s="76" t="s">
        <v>411</v>
      </c>
      <c r="C227" s="75"/>
      <c r="D227" s="75">
        <v>953100.5</v>
      </c>
      <c r="E227" s="42"/>
      <c r="F227" s="44"/>
      <c r="G227" s="27"/>
    </row>
    <row r="228" spans="1:7" s="23" customFormat="1" ht="60.75" customHeight="1" x14ac:dyDescent="0.3">
      <c r="A228" s="74" t="s">
        <v>412</v>
      </c>
      <c r="B228" s="76" t="s">
        <v>413</v>
      </c>
      <c r="C228" s="75"/>
      <c r="D228" s="75">
        <v>500000</v>
      </c>
      <c r="E228" s="42"/>
      <c r="F228" s="44"/>
      <c r="G228" s="27"/>
    </row>
    <row r="229" spans="1:7" s="23" customFormat="1" ht="63" x14ac:dyDescent="0.3">
      <c r="A229" s="74" t="s">
        <v>414</v>
      </c>
      <c r="B229" s="72" t="s">
        <v>415</v>
      </c>
      <c r="C229" s="75"/>
      <c r="D229" s="75">
        <v>1017607.7</v>
      </c>
      <c r="E229" s="42"/>
      <c r="F229" s="44"/>
      <c r="G229" s="27"/>
    </row>
    <row r="230" spans="1:7" s="23" customFormat="1" ht="61.5" customHeight="1" x14ac:dyDescent="0.3">
      <c r="A230" s="74" t="s">
        <v>416</v>
      </c>
      <c r="B230" s="72" t="s">
        <v>417</v>
      </c>
      <c r="C230" s="75"/>
      <c r="D230" s="75">
        <v>146169.79999999999</v>
      </c>
      <c r="E230" s="42"/>
      <c r="F230" s="44"/>
      <c r="G230" s="27"/>
    </row>
    <row r="231" spans="1:7" s="23" customFormat="1" ht="48" customHeight="1" x14ac:dyDescent="0.3">
      <c r="A231" s="74" t="s">
        <v>418</v>
      </c>
      <c r="B231" s="72" t="s">
        <v>419</v>
      </c>
      <c r="C231" s="75"/>
      <c r="D231" s="75">
        <v>16256.6</v>
      </c>
      <c r="E231" s="42"/>
      <c r="F231" s="44"/>
      <c r="G231" s="27"/>
    </row>
    <row r="232" spans="1:7" s="23" customFormat="1" ht="141.75" x14ac:dyDescent="0.3">
      <c r="A232" s="74" t="s">
        <v>420</v>
      </c>
      <c r="B232" s="72" t="s">
        <v>421</v>
      </c>
      <c r="C232" s="75"/>
      <c r="D232" s="75">
        <v>14213.2</v>
      </c>
      <c r="E232" s="42"/>
      <c r="F232" s="44"/>
      <c r="G232" s="27"/>
    </row>
    <row r="233" spans="1:7" s="23" customFormat="1" ht="78.75" x14ac:dyDescent="0.3">
      <c r="A233" s="74" t="s">
        <v>422</v>
      </c>
      <c r="B233" s="72" t="s">
        <v>423</v>
      </c>
      <c r="C233" s="75"/>
      <c r="D233" s="75">
        <v>62046.1</v>
      </c>
      <c r="E233" s="42"/>
      <c r="F233" s="44"/>
      <c r="G233" s="27"/>
    </row>
    <row r="234" spans="1:7" s="23" customFormat="1" ht="100.5" customHeight="1" x14ac:dyDescent="0.3">
      <c r="A234" s="74" t="s">
        <v>424</v>
      </c>
      <c r="B234" s="72" t="s">
        <v>425</v>
      </c>
      <c r="C234" s="75"/>
      <c r="D234" s="75">
        <v>6660</v>
      </c>
      <c r="E234" s="42"/>
      <c r="F234" s="44"/>
      <c r="G234" s="27"/>
    </row>
    <row r="235" spans="1:7" s="23" customFormat="1" ht="48.75" customHeight="1" x14ac:dyDescent="0.3">
      <c r="A235" s="74" t="s">
        <v>426</v>
      </c>
      <c r="B235" s="72" t="s">
        <v>427</v>
      </c>
      <c r="C235" s="75"/>
      <c r="D235" s="75">
        <v>11253.6</v>
      </c>
      <c r="E235" s="42"/>
      <c r="F235" s="44"/>
      <c r="G235" s="27"/>
    </row>
    <row r="236" spans="1:7" s="23" customFormat="1" ht="48.75" customHeight="1" x14ac:dyDescent="0.3">
      <c r="A236" s="74" t="s">
        <v>428</v>
      </c>
      <c r="B236" s="72" t="s">
        <v>429</v>
      </c>
      <c r="C236" s="75"/>
      <c r="D236" s="75">
        <v>135169.9</v>
      </c>
      <c r="E236" s="42"/>
      <c r="F236" s="44"/>
      <c r="G236" s="27"/>
    </row>
    <row r="237" spans="1:7" s="23" customFormat="1" ht="31.5" x14ac:dyDescent="0.3">
      <c r="A237" s="74" t="s">
        <v>430</v>
      </c>
      <c r="B237" s="72" t="s">
        <v>431</v>
      </c>
      <c r="C237" s="75"/>
      <c r="D237" s="75">
        <v>2969.3</v>
      </c>
      <c r="E237" s="42"/>
      <c r="F237" s="44"/>
      <c r="G237" s="27"/>
    </row>
    <row r="238" spans="1:7" s="23" customFormat="1" ht="78.75" x14ac:dyDescent="0.3">
      <c r="A238" s="74" t="s">
        <v>432</v>
      </c>
      <c r="B238" s="72" t="s">
        <v>433</v>
      </c>
      <c r="C238" s="75"/>
      <c r="D238" s="75">
        <v>23871.599999999999</v>
      </c>
      <c r="E238" s="42"/>
      <c r="F238" s="44"/>
      <c r="G238" s="27"/>
    </row>
    <row r="239" spans="1:7" s="23" customFormat="1" ht="92.25" customHeight="1" x14ac:dyDescent="0.3">
      <c r="A239" s="74" t="s">
        <v>434</v>
      </c>
      <c r="B239" s="72" t="s">
        <v>435</v>
      </c>
      <c r="C239" s="75"/>
      <c r="D239" s="75">
        <v>6320.4</v>
      </c>
      <c r="E239" s="42"/>
      <c r="F239" s="44"/>
      <c r="G239" s="27"/>
    </row>
    <row r="240" spans="1:7" s="23" customFormat="1" ht="47.25" x14ac:dyDescent="0.3">
      <c r="A240" s="74" t="s">
        <v>436</v>
      </c>
      <c r="B240" s="72" t="s">
        <v>437</v>
      </c>
      <c r="C240" s="75"/>
      <c r="D240" s="75">
        <v>2712268.7</v>
      </c>
      <c r="E240" s="42"/>
      <c r="F240" s="44"/>
      <c r="G240" s="27"/>
    </row>
    <row r="241" spans="1:7" s="23" customFormat="1" ht="78.75" x14ac:dyDescent="0.3">
      <c r="A241" s="74" t="s">
        <v>438</v>
      </c>
      <c r="B241" s="72" t="s">
        <v>439</v>
      </c>
      <c r="C241" s="75"/>
      <c r="D241" s="75">
        <v>419445.1</v>
      </c>
      <c r="E241" s="42"/>
      <c r="F241" s="44"/>
      <c r="G241" s="27"/>
    </row>
    <row r="242" spans="1:7" s="23" customFormat="1" ht="78.75" x14ac:dyDescent="0.3">
      <c r="A242" s="74" t="s">
        <v>440</v>
      </c>
      <c r="B242" s="72" t="s">
        <v>441</v>
      </c>
      <c r="C242" s="75"/>
      <c r="D242" s="75">
        <v>5628.8</v>
      </c>
      <c r="E242" s="42"/>
      <c r="F242" s="44"/>
      <c r="G242" s="27"/>
    </row>
    <row r="243" spans="1:7" s="23" customFormat="1" ht="94.5" x14ac:dyDescent="0.3">
      <c r="A243" s="74" t="s">
        <v>442</v>
      </c>
      <c r="B243" s="72" t="s">
        <v>443</v>
      </c>
      <c r="C243" s="75"/>
      <c r="D243" s="75">
        <v>183013.3</v>
      </c>
      <c r="E243" s="42"/>
      <c r="F243" s="44"/>
      <c r="G243" s="27"/>
    </row>
    <row r="244" spans="1:7" s="23" customFormat="1" ht="78.75" x14ac:dyDescent="0.3">
      <c r="A244" s="74" t="s">
        <v>444</v>
      </c>
      <c r="B244" s="72" t="s">
        <v>445</v>
      </c>
      <c r="C244" s="75"/>
      <c r="D244" s="75">
        <v>1299586.8999999999</v>
      </c>
      <c r="E244" s="42"/>
      <c r="F244" s="44"/>
      <c r="G244" s="27"/>
    </row>
    <row r="245" spans="1:7" s="23" customFormat="1" ht="60.75" customHeight="1" x14ac:dyDescent="0.3">
      <c r="A245" s="74" t="s">
        <v>446</v>
      </c>
      <c r="B245" s="72" t="s">
        <v>447</v>
      </c>
      <c r="C245" s="75"/>
      <c r="D245" s="75">
        <v>1000000</v>
      </c>
      <c r="E245" s="42"/>
      <c r="F245" s="44"/>
      <c r="G245" s="27"/>
    </row>
    <row r="246" spans="1:7" s="23" customFormat="1" ht="94.5" x14ac:dyDescent="0.3">
      <c r="A246" s="74" t="s">
        <v>448</v>
      </c>
      <c r="B246" s="72" t="s">
        <v>449</v>
      </c>
      <c r="C246" s="75"/>
      <c r="D246" s="75">
        <v>8911.2000000000007</v>
      </c>
      <c r="E246" s="42"/>
      <c r="F246" s="44"/>
      <c r="G246" s="27"/>
    </row>
    <row r="247" spans="1:7" s="23" customFormat="1" ht="94.5" x14ac:dyDescent="0.3">
      <c r="A247" s="74" t="s">
        <v>450</v>
      </c>
      <c r="B247" s="72" t="s">
        <v>451</v>
      </c>
      <c r="C247" s="75"/>
      <c r="D247" s="75">
        <v>19943.900000000001</v>
      </c>
      <c r="E247" s="42"/>
      <c r="F247" s="44"/>
      <c r="G247" s="27"/>
    </row>
    <row r="248" spans="1:7" s="23" customFormat="1" ht="63" x14ac:dyDescent="0.3">
      <c r="A248" s="74" t="s">
        <v>452</v>
      </c>
      <c r="B248" s="72" t="s">
        <v>453</v>
      </c>
      <c r="C248" s="75"/>
      <c r="D248" s="75">
        <v>34484.5</v>
      </c>
      <c r="E248" s="42"/>
      <c r="F248" s="44"/>
      <c r="G248" s="27"/>
    </row>
    <row r="249" spans="1:7" s="23" customFormat="1" ht="78.75" x14ac:dyDescent="0.3">
      <c r="A249" s="74" t="s">
        <v>454</v>
      </c>
      <c r="B249" s="72" t="s">
        <v>455</v>
      </c>
      <c r="C249" s="75"/>
      <c r="D249" s="75">
        <v>18483.2</v>
      </c>
      <c r="E249" s="42"/>
      <c r="F249" s="44"/>
      <c r="G249" s="27"/>
    </row>
    <row r="250" spans="1:7" s="23" customFormat="1" ht="63.75" x14ac:dyDescent="0.3">
      <c r="A250" s="74" t="s">
        <v>456</v>
      </c>
      <c r="B250" s="77" t="s">
        <v>457</v>
      </c>
      <c r="C250" s="75"/>
      <c r="D250" s="75">
        <v>28548.3</v>
      </c>
      <c r="E250" s="42"/>
      <c r="F250" s="44"/>
      <c r="G250" s="27"/>
    </row>
    <row r="251" spans="1:7" s="23" customFormat="1" ht="53.25" customHeight="1" x14ac:dyDescent="0.3">
      <c r="A251" s="74" t="s">
        <v>458</v>
      </c>
      <c r="B251" s="77" t="s">
        <v>459</v>
      </c>
      <c r="C251" s="75"/>
      <c r="D251" s="75">
        <v>53283.4</v>
      </c>
      <c r="E251" s="42"/>
      <c r="F251" s="44"/>
      <c r="G251" s="27"/>
    </row>
    <row r="252" spans="1:7" s="23" customFormat="1" ht="79.5" x14ac:dyDescent="0.3">
      <c r="A252" s="74" t="s">
        <v>460</v>
      </c>
      <c r="B252" s="77" t="s">
        <v>461</v>
      </c>
      <c r="C252" s="75"/>
      <c r="D252" s="75">
        <v>392706.7</v>
      </c>
      <c r="E252" s="42"/>
      <c r="F252" s="44"/>
      <c r="G252" s="27"/>
    </row>
    <row r="253" spans="1:7" s="23" customFormat="1" ht="62.25" customHeight="1" x14ac:dyDescent="0.3">
      <c r="A253" s="74" t="s">
        <v>462</v>
      </c>
      <c r="B253" s="77" t="s">
        <v>463</v>
      </c>
      <c r="C253" s="75"/>
      <c r="D253" s="75">
        <v>5915.1</v>
      </c>
      <c r="E253" s="42"/>
      <c r="F253" s="44"/>
      <c r="G253" s="27"/>
    </row>
    <row r="254" spans="1:7" s="23" customFormat="1" ht="48" x14ac:dyDescent="0.3">
      <c r="A254" s="74" t="s">
        <v>464</v>
      </c>
      <c r="B254" s="77" t="s">
        <v>465</v>
      </c>
      <c r="C254" s="75"/>
      <c r="D254" s="75">
        <v>52758.2</v>
      </c>
      <c r="E254" s="42"/>
      <c r="F254" s="44"/>
      <c r="G254" s="27"/>
    </row>
    <row r="255" spans="1:7" s="23" customFormat="1" ht="63.75" x14ac:dyDescent="0.3">
      <c r="A255" s="74" t="s">
        <v>466</v>
      </c>
      <c r="B255" s="77" t="s">
        <v>467</v>
      </c>
      <c r="C255" s="75"/>
      <c r="D255" s="75">
        <v>325570.40000000002</v>
      </c>
      <c r="E255" s="42"/>
      <c r="F255" s="44"/>
      <c r="G255" s="27"/>
    </row>
    <row r="256" spans="1:7" s="23" customFormat="1" ht="63.75" x14ac:dyDescent="0.3">
      <c r="A256" s="74" t="s">
        <v>468</v>
      </c>
      <c r="B256" s="77" t="s">
        <v>469</v>
      </c>
      <c r="C256" s="75"/>
      <c r="D256" s="75">
        <v>510593.1</v>
      </c>
      <c r="E256" s="42"/>
      <c r="F256" s="44"/>
      <c r="G256" s="27"/>
    </row>
    <row r="257" spans="1:7" s="23" customFormat="1" ht="48" customHeight="1" x14ac:dyDescent="0.3">
      <c r="A257" s="74" t="s">
        <v>470</v>
      </c>
      <c r="B257" s="77" t="s">
        <v>471</v>
      </c>
      <c r="C257" s="75"/>
      <c r="D257" s="75">
        <v>332674.90000000002</v>
      </c>
      <c r="E257" s="42"/>
      <c r="F257" s="44"/>
      <c r="G257" s="27"/>
    </row>
    <row r="258" spans="1:7" s="23" customFormat="1" ht="48" customHeight="1" x14ac:dyDescent="0.3">
      <c r="A258" s="74" t="s">
        <v>472</v>
      </c>
      <c r="B258" s="77" t="s">
        <v>473</v>
      </c>
      <c r="C258" s="75"/>
      <c r="D258" s="75">
        <v>27595.5</v>
      </c>
      <c r="E258" s="42"/>
      <c r="F258" s="44"/>
      <c r="G258" s="27"/>
    </row>
    <row r="259" spans="1:7" s="23" customFormat="1" ht="63.75" x14ac:dyDescent="0.3">
      <c r="A259" s="74" t="s">
        <v>474</v>
      </c>
      <c r="B259" s="77" t="s">
        <v>475</v>
      </c>
      <c r="C259" s="75"/>
      <c r="D259" s="75">
        <v>2340.4</v>
      </c>
      <c r="E259" s="42"/>
      <c r="F259" s="44"/>
      <c r="G259" s="27"/>
    </row>
    <row r="260" spans="1:7" s="23" customFormat="1" ht="47.25" x14ac:dyDescent="0.3">
      <c r="A260" s="74" t="s">
        <v>476</v>
      </c>
      <c r="B260" s="72" t="s">
        <v>477</v>
      </c>
      <c r="C260" s="75"/>
      <c r="D260" s="75">
        <v>16654.7</v>
      </c>
      <c r="E260" s="42"/>
      <c r="F260" s="44"/>
      <c r="G260" s="27"/>
    </row>
    <row r="261" spans="1:7" s="23" customFormat="1" ht="32.25" x14ac:dyDescent="0.3">
      <c r="A261" s="74" t="s">
        <v>478</v>
      </c>
      <c r="B261" s="77" t="s">
        <v>479</v>
      </c>
      <c r="C261" s="75"/>
      <c r="D261" s="75">
        <v>114590</v>
      </c>
      <c r="E261" s="42"/>
      <c r="F261" s="44"/>
      <c r="G261" s="27"/>
    </row>
    <row r="262" spans="1:7" s="23" customFormat="1" ht="63.75" x14ac:dyDescent="0.3">
      <c r="A262" s="74" t="s">
        <v>480</v>
      </c>
      <c r="B262" s="77" t="s">
        <v>481</v>
      </c>
      <c r="C262" s="75"/>
      <c r="D262" s="75">
        <v>470987.7</v>
      </c>
      <c r="E262" s="42"/>
      <c r="F262" s="44"/>
      <c r="G262" s="27"/>
    </row>
    <row r="263" spans="1:7" s="23" customFormat="1" ht="48" x14ac:dyDescent="0.3">
      <c r="A263" s="74" t="s">
        <v>482</v>
      </c>
      <c r="B263" s="77" t="s">
        <v>483</v>
      </c>
      <c r="C263" s="75"/>
      <c r="D263" s="75">
        <v>816950.1</v>
      </c>
      <c r="E263" s="42"/>
      <c r="F263" s="44"/>
      <c r="G263" s="27"/>
    </row>
    <row r="264" spans="1:7" s="23" customFormat="1" ht="48" x14ac:dyDescent="0.3">
      <c r="A264" s="71" t="s">
        <v>484</v>
      </c>
      <c r="B264" s="77" t="s">
        <v>485</v>
      </c>
      <c r="C264" s="75"/>
      <c r="D264" s="75">
        <v>82404.899999999994</v>
      </c>
      <c r="E264" s="42"/>
      <c r="F264" s="44"/>
      <c r="G264" s="27"/>
    </row>
    <row r="265" spans="1:7" s="23" customFormat="1" ht="48" x14ac:dyDescent="0.3">
      <c r="A265" s="71" t="s">
        <v>486</v>
      </c>
      <c r="B265" s="77" t="s">
        <v>487</v>
      </c>
      <c r="C265" s="75"/>
      <c r="D265" s="75">
        <v>1063475</v>
      </c>
      <c r="E265" s="42"/>
      <c r="F265" s="44"/>
      <c r="G265" s="27"/>
    </row>
    <row r="266" spans="1:7" s="23" customFormat="1" ht="48" x14ac:dyDescent="0.3">
      <c r="A266" s="71" t="s">
        <v>488</v>
      </c>
      <c r="B266" s="77" t="s">
        <v>489</v>
      </c>
      <c r="C266" s="75"/>
      <c r="D266" s="75">
        <v>65005</v>
      </c>
      <c r="E266" s="42"/>
      <c r="F266" s="44"/>
      <c r="G266" s="27"/>
    </row>
    <row r="267" spans="1:7" s="23" customFormat="1" ht="63.75" x14ac:dyDescent="0.3">
      <c r="A267" s="71" t="s">
        <v>490</v>
      </c>
      <c r="B267" s="77" t="s">
        <v>491</v>
      </c>
      <c r="C267" s="75"/>
      <c r="D267" s="75">
        <v>6713.7</v>
      </c>
      <c r="E267" s="42"/>
      <c r="F267" s="44"/>
      <c r="G267" s="27"/>
    </row>
    <row r="268" spans="1:7" s="23" customFormat="1" ht="43.5" customHeight="1" x14ac:dyDescent="0.3">
      <c r="A268" s="71" t="s">
        <v>492</v>
      </c>
      <c r="B268" s="77" t="s">
        <v>493</v>
      </c>
      <c r="C268" s="75"/>
      <c r="D268" s="75">
        <v>62344.3</v>
      </c>
      <c r="E268" s="42"/>
      <c r="F268" s="44"/>
      <c r="G268" s="27"/>
    </row>
    <row r="269" spans="1:7" s="23" customFormat="1" ht="88.5" customHeight="1" x14ac:dyDescent="0.3">
      <c r="A269" s="71" t="s">
        <v>494</v>
      </c>
      <c r="B269" s="77" t="s">
        <v>495</v>
      </c>
      <c r="C269" s="75"/>
      <c r="D269" s="75">
        <v>334709.09999999998</v>
      </c>
      <c r="E269" s="42"/>
      <c r="F269" s="44"/>
      <c r="G269" s="27"/>
    </row>
    <row r="270" spans="1:7" s="23" customFormat="1" ht="69" customHeight="1" x14ac:dyDescent="0.3">
      <c r="A270" s="71" t="s">
        <v>496</v>
      </c>
      <c r="B270" s="77" t="s">
        <v>497</v>
      </c>
      <c r="C270" s="75"/>
      <c r="D270" s="75">
        <v>376087.6</v>
      </c>
      <c r="E270" s="42"/>
      <c r="F270" s="44"/>
      <c r="G270" s="27"/>
    </row>
    <row r="271" spans="1:7" s="23" customFormat="1" ht="110.25" customHeight="1" x14ac:dyDescent="0.3">
      <c r="A271" s="71" t="s">
        <v>498</v>
      </c>
      <c r="B271" s="77" t="s">
        <v>499</v>
      </c>
      <c r="C271" s="75"/>
      <c r="D271" s="75">
        <v>278472.90000000002</v>
      </c>
      <c r="E271" s="42"/>
      <c r="F271" s="44"/>
      <c r="G271" s="27"/>
    </row>
    <row r="272" spans="1:7" s="23" customFormat="1" ht="79.5" x14ac:dyDescent="0.3">
      <c r="A272" s="71" t="s">
        <v>500</v>
      </c>
      <c r="B272" s="77" t="s">
        <v>501</v>
      </c>
      <c r="C272" s="75"/>
      <c r="D272" s="75">
        <v>323361.8</v>
      </c>
      <c r="E272" s="42"/>
      <c r="F272" s="44"/>
      <c r="G272" s="27"/>
    </row>
    <row r="273" spans="1:7" s="23" customFormat="1" ht="126.75" x14ac:dyDescent="0.3">
      <c r="A273" s="71" t="s">
        <v>502</v>
      </c>
      <c r="B273" s="77" t="s">
        <v>503</v>
      </c>
      <c r="C273" s="75"/>
      <c r="D273" s="75">
        <v>178894.5</v>
      </c>
      <c r="E273" s="42"/>
      <c r="F273" s="44"/>
      <c r="G273" s="27"/>
    </row>
    <row r="274" spans="1:7" s="23" customFormat="1" ht="79.5" x14ac:dyDescent="0.3">
      <c r="A274" s="71" t="s">
        <v>504</v>
      </c>
      <c r="B274" s="77" t="s">
        <v>505</v>
      </c>
      <c r="C274" s="75"/>
      <c r="D274" s="75">
        <v>278311.2</v>
      </c>
      <c r="E274" s="42"/>
      <c r="F274" s="44"/>
      <c r="G274" s="27"/>
    </row>
    <row r="275" spans="1:7" s="23" customFormat="1" ht="48" x14ac:dyDescent="0.3">
      <c r="A275" s="71" t="s">
        <v>506</v>
      </c>
      <c r="B275" s="77" t="s">
        <v>507</v>
      </c>
      <c r="C275" s="75"/>
      <c r="D275" s="75">
        <v>56718.9</v>
      </c>
      <c r="E275" s="42"/>
      <c r="F275" s="44"/>
      <c r="G275" s="27"/>
    </row>
    <row r="276" spans="1:7" s="23" customFormat="1" ht="20.25" x14ac:dyDescent="0.3">
      <c r="A276" s="38"/>
      <c r="B276" s="46"/>
      <c r="C276" s="36"/>
      <c r="D276" s="40"/>
      <c r="E276" s="42"/>
      <c r="F276" s="44"/>
      <c r="G276" s="27"/>
    </row>
    <row r="277" spans="1:7" s="23" customFormat="1" ht="31.5" x14ac:dyDescent="0.3">
      <c r="A277" s="51" t="s">
        <v>508</v>
      </c>
      <c r="B277" s="52" t="s">
        <v>509</v>
      </c>
      <c r="C277" s="36">
        <v>11192163.800000001</v>
      </c>
      <c r="D277" s="36">
        <f>SUM(D278:D302)</f>
        <v>10866873.199999999</v>
      </c>
      <c r="E277" s="30">
        <f>D277-C277</f>
        <v>-325290.60000000149</v>
      </c>
      <c r="F277" s="64">
        <f>D277/C277</f>
        <v>0.97093586139259314</v>
      </c>
      <c r="G277" s="27"/>
    </row>
    <row r="278" spans="1:7" s="23" customFormat="1" ht="94.5" x14ac:dyDescent="0.3">
      <c r="A278" s="78" t="s">
        <v>510</v>
      </c>
      <c r="B278" s="63" t="s">
        <v>511</v>
      </c>
      <c r="C278" s="36"/>
      <c r="D278" s="42">
        <v>14.8</v>
      </c>
      <c r="E278" s="30"/>
      <c r="F278" s="64"/>
      <c r="G278" s="27"/>
    </row>
    <row r="279" spans="1:7" s="23" customFormat="1" ht="47.25" x14ac:dyDescent="0.3">
      <c r="A279" s="78" t="s">
        <v>512</v>
      </c>
      <c r="B279" s="63" t="s">
        <v>513</v>
      </c>
      <c r="C279" s="36"/>
      <c r="D279" s="42">
        <v>15000</v>
      </c>
      <c r="E279" s="30"/>
      <c r="F279" s="64"/>
      <c r="G279" s="27"/>
    </row>
    <row r="280" spans="1:7" s="23" customFormat="1" ht="47.25" x14ac:dyDescent="0.3">
      <c r="A280" s="78" t="s">
        <v>514</v>
      </c>
      <c r="B280" s="63" t="s">
        <v>515</v>
      </c>
      <c r="C280" s="40"/>
      <c r="D280" s="42">
        <v>50343.9</v>
      </c>
      <c r="E280" s="42"/>
      <c r="F280" s="44"/>
      <c r="G280" s="27"/>
    </row>
    <row r="281" spans="1:7" s="23" customFormat="1" ht="78.75" customHeight="1" x14ac:dyDescent="0.3">
      <c r="A281" s="78" t="s">
        <v>516</v>
      </c>
      <c r="B281" s="63" t="s">
        <v>517</v>
      </c>
      <c r="C281" s="40"/>
      <c r="D281" s="42">
        <v>1250.5999999999999</v>
      </c>
      <c r="E281" s="42"/>
      <c r="F281" s="44"/>
      <c r="G281" s="27"/>
    </row>
    <row r="282" spans="1:7" s="23" customFormat="1" ht="47.25" x14ac:dyDescent="0.3">
      <c r="A282" s="78" t="s">
        <v>518</v>
      </c>
      <c r="B282" s="63" t="s">
        <v>519</v>
      </c>
      <c r="C282" s="40"/>
      <c r="D282" s="42">
        <v>3215.7</v>
      </c>
      <c r="E282" s="42"/>
      <c r="F282" s="44"/>
      <c r="G282" s="27"/>
    </row>
    <row r="283" spans="1:7" s="23" customFormat="1" ht="47.25" x14ac:dyDescent="0.3">
      <c r="A283" s="78" t="s">
        <v>520</v>
      </c>
      <c r="B283" s="63" t="s">
        <v>521</v>
      </c>
      <c r="C283" s="40"/>
      <c r="D283" s="42">
        <v>417025</v>
      </c>
      <c r="E283" s="42"/>
      <c r="F283" s="44"/>
      <c r="G283" s="27"/>
    </row>
    <row r="284" spans="1:7" s="23" customFormat="1" ht="126" x14ac:dyDescent="0.3">
      <c r="A284" s="78" t="s">
        <v>522</v>
      </c>
      <c r="B284" s="63" t="s">
        <v>523</v>
      </c>
      <c r="C284" s="40"/>
      <c r="D284" s="42">
        <v>11108.9</v>
      </c>
      <c r="E284" s="42"/>
      <c r="F284" s="44"/>
      <c r="G284" s="27"/>
    </row>
    <row r="285" spans="1:7" s="23" customFormat="1" ht="78.75" x14ac:dyDescent="0.3">
      <c r="A285" s="78" t="s">
        <v>524</v>
      </c>
      <c r="B285" s="63" t="s">
        <v>525</v>
      </c>
      <c r="C285" s="40"/>
      <c r="D285" s="42">
        <v>45014.8</v>
      </c>
      <c r="E285" s="42"/>
      <c r="F285" s="44"/>
      <c r="G285" s="27"/>
    </row>
    <row r="286" spans="1:7" s="23" customFormat="1" ht="78.75" x14ac:dyDescent="0.3">
      <c r="A286" s="78" t="s">
        <v>526</v>
      </c>
      <c r="B286" s="63" t="s">
        <v>527</v>
      </c>
      <c r="C286" s="40"/>
      <c r="D286" s="42">
        <v>35080.6</v>
      </c>
      <c r="E286" s="42"/>
      <c r="F286" s="44"/>
      <c r="G286" s="27"/>
    </row>
    <row r="287" spans="1:7" s="23" customFormat="1" ht="78.75" x14ac:dyDescent="0.3">
      <c r="A287" s="78" t="s">
        <v>528</v>
      </c>
      <c r="B287" s="63" t="s">
        <v>529</v>
      </c>
      <c r="C287" s="40"/>
      <c r="D287" s="42">
        <v>27860</v>
      </c>
      <c r="E287" s="42"/>
      <c r="F287" s="44"/>
      <c r="G287" s="27"/>
    </row>
    <row r="288" spans="1:7" s="23" customFormat="1" ht="78.75" x14ac:dyDescent="0.3">
      <c r="A288" s="78" t="s">
        <v>530</v>
      </c>
      <c r="B288" s="63" t="s">
        <v>531</v>
      </c>
      <c r="C288" s="40"/>
      <c r="D288" s="42">
        <v>417165.8</v>
      </c>
      <c r="E288" s="42"/>
      <c r="F288" s="44"/>
      <c r="G288" s="27"/>
    </row>
    <row r="289" spans="1:7" s="23" customFormat="1" ht="63" x14ac:dyDescent="0.3">
      <c r="A289" s="78" t="s">
        <v>532</v>
      </c>
      <c r="B289" s="63" t="s">
        <v>533</v>
      </c>
      <c r="C289" s="40"/>
      <c r="D289" s="42">
        <v>69.7</v>
      </c>
      <c r="E289" s="42"/>
      <c r="F289" s="44"/>
      <c r="G289" s="27"/>
    </row>
    <row r="290" spans="1:7" s="23" customFormat="1" ht="47.25" x14ac:dyDescent="0.3">
      <c r="A290" s="78" t="s">
        <v>534</v>
      </c>
      <c r="B290" s="63" t="s">
        <v>535</v>
      </c>
      <c r="C290" s="40"/>
      <c r="D290" s="42">
        <v>2565131.2000000002</v>
      </c>
      <c r="E290" s="42"/>
      <c r="F290" s="44"/>
      <c r="G290" s="27"/>
    </row>
    <row r="291" spans="1:7" s="23" customFormat="1" ht="63" x14ac:dyDescent="0.3">
      <c r="A291" s="78" t="s">
        <v>536</v>
      </c>
      <c r="B291" s="63" t="s">
        <v>537</v>
      </c>
      <c r="C291" s="40"/>
      <c r="D291" s="42">
        <v>14750</v>
      </c>
      <c r="E291" s="42"/>
      <c r="F291" s="44"/>
      <c r="G291" s="27"/>
    </row>
    <row r="292" spans="1:7" s="23" customFormat="1" ht="94.5" x14ac:dyDescent="0.3">
      <c r="A292" s="78" t="s">
        <v>538</v>
      </c>
      <c r="B292" s="63" t="s">
        <v>539</v>
      </c>
      <c r="C292" s="40"/>
      <c r="D292" s="42">
        <v>8548.6</v>
      </c>
      <c r="E292" s="42"/>
      <c r="F292" s="44"/>
      <c r="G292" s="27"/>
    </row>
    <row r="293" spans="1:7" s="23" customFormat="1" ht="78.75" x14ac:dyDescent="0.3">
      <c r="A293" s="78" t="s">
        <v>540</v>
      </c>
      <c r="B293" s="63" t="s">
        <v>541</v>
      </c>
      <c r="C293" s="40"/>
      <c r="D293" s="42">
        <v>1424.1</v>
      </c>
      <c r="E293" s="42"/>
      <c r="F293" s="44"/>
      <c r="G293" s="27"/>
    </row>
    <row r="294" spans="1:7" s="23" customFormat="1" ht="63" x14ac:dyDescent="0.3">
      <c r="A294" s="78" t="s">
        <v>542</v>
      </c>
      <c r="B294" s="63" t="s">
        <v>543</v>
      </c>
      <c r="C294" s="40"/>
      <c r="D294" s="42">
        <v>3262510.4</v>
      </c>
      <c r="E294" s="42"/>
      <c r="F294" s="44"/>
      <c r="G294" s="27"/>
    </row>
    <row r="295" spans="1:7" s="23" customFormat="1" ht="110.25" x14ac:dyDescent="0.3">
      <c r="A295" s="78" t="s">
        <v>544</v>
      </c>
      <c r="B295" s="63" t="s">
        <v>545</v>
      </c>
      <c r="C295" s="40"/>
      <c r="D295" s="42">
        <v>798167.8</v>
      </c>
      <c r="E295" s="42"/>
      <c r="F295" s="44"/>
      <c r="G295" s="27"/>
    </row>
    <row r="296" spans="1:7" s="23" customFormat="1" ht="31.5" x14ac:dyDescent="0.3">
      <c r="A296" s="78" t="s">
        <v>546</v>
      </c>
      <c r="B296" s="63" t="s">
        <v>547</v>
      </c>
      <c r="C296" s="40"/>
      <c r="D296" s="42">
        <v>37392.400000000001</v>
      </c>
      <c r="E296" s="42"/>
      <c r="F296" s="44"/>
      <c r="G296" s="27"/>
    </row>
    <row r="297" spans="1:7" s="23" customFormat="1" ht="95.25" x14ac:dyDescent="0.3">
      <c r="A297" s="78" t="s">
        <v>548</v>
      </c>
      <c r="B297" s="79" t="s">
        <v>549</v>
      </c>
      <c r="C297" s="40"/>
      <c r="D297" s="42">
        <v>15295.2</v>
      </c>
      <c r="E297" s="42"/>
      <c r="F297" s="44"/>
      <c r="G297" s="27"/>
    </row>
    <row r="298" spans="1:7" s="23" customFormat="1" ht="47.25" x14ac:dyDescent="0.3">
      <c r="A298" s="78" t="s">
        <v>550</v>
      </c>
      <c r="B298" s="63" t="s">
        <v>551</v>
      </c>
      <c r="C298" s="40"/>
      <c r="D298" s="42">
        <v>188.9</v>
      </c>
      <c r="E298" s="42"/>
      <c r="F298" s="44"/>
      <c r="G298" s="27"/>
    </row>
    <row r="299" spans="1:7" s="23" customFormat="1" ht="94.5" x14ac:dyDescent="0.3">
      <c r="A299" s="78" t="s">
        <v>552</v>
      </c>
      <c r="B299" s="63" t="s">
        <v>553</v>
      </c>
      <c r="C299" s="40"/>
      <c r="D299" s="42">
        <v>21004.2</v>
      </c>
      <c r="E299" s="42"/>
      <c r="F299" s="44"/>
      <c r="G299" s="27"/>
    </row>
    <row r="300" spans="1:7" s="23" customFormat="1" ht="126" x14ac:dyDescent="0.3">
      <c r="A300" s="78" t="s">
        <v>554</v>
      </c>
      <c r="B300" s="63" t="s">
        <v>555</v>
      </c>
      <c r="C300" s="40"/>
      <c r="D300" s="42">
        <v>619883</v>
      </c>
      <c r="E300" s="42"/>
      <c r="F300" s="44"/>
      <c r="G300" s="27"/>
    </row>
    <row r="301" spans="1:7" s="23" customFormat="1" ht="47.25" x14ac:dyDescent="0.3">
      <c r="A301" s="78" t="s">
        <v>556</v>
      </c>
      <c r="B301" s="63" t="s">
        <v>557</v>
      </c>
      <c r="C301" s="40"/>
      <c r="D301" s="42">
        <v>2225352.9</v>
      </c>
      <c r="E301" s="42"/>
      <c r="F301" s="44"/>
      <c r="G301" s="27"/>
    </row>
    <row r="302" spans="1:7" s="23" customFormat="1" ht="31.5" x14ac:dyDescent="0.3">
      <c r="A302" s="78" t="s">
        <v>558</v>
      </c>
      <c r="B302" s="63" t="s">
        <v>559</v>
      </c>
      <c r="C302" s="40"/>
      <c r="D302" s="42">
        <v>274074.7</v>
      </c>
      <c r="E302" s="42"/>
      <c r="F302" s="44"/>
      <c r="G302" s="27"/>
    </row>
    <row r="303" spans="1:7" s="23" customFormat="1" ht="20.25" x14ac:dyDescent="0.3">
      <c r="A303" s="78"/>
      <c r="B303" s="63"/>
      <c r="C303" s="36"/>
      <c r="D303" s="42"/>
      <c r="E303" s="42">
        <f>D303-C303</f>
        <v>0</v>
      </c>
      <c r="F303" s="44"/>
      <c r="G303" s="27"/>
    </row>
    <row r="304" spans="1:7" s="23" customFormat="1" ht="20.25" x14ac:dyDescent="0.3">
      <c r="A304" s="51" t="s">
        <v>560</v>
      </c>
      <c r="B304" s="52" t="s">
        <v>561</v>
      </c>
      <c r="C304" s="36">
        <v>16955234.100000001</v>
      </c>
      <c r="D304" s="36">
        <f>SUM(D305:D332)</f>
        <v>16339433.300000001</v>
      </c>
      <c r="E304" s="30">
        <f>D304-C304</f>
        <v>-615800.80000000075</v>
      </c>
      <c r="F304" s="64">
        <f>D304/C304</f>
        <v>0.96368078456669615</v>
      </c>
      <c r="G304" s="27"/>
    </row>
    <row r="305" spans="1:8" s="23" customFormat="1" ht="63" x14ac:dyDescent="0.3">
      <c r="A305" s="78" t="s">
        <v>562</v>
      </c>
      <c r="B305" s="63" t="s">
        <v>563</v>
      </c>
      <c r="C305" s="42"/>
      <c r="D305" s="42">
        <v>20894.400000000001</v>
      </c>
      <c r="E305" s="42"/>
      <c r="F305" s="44"/>
      <c r="G305" s="27"/>
    </row>
    <row r="306" spans="1:8" ht="63" x14ac:dyDescent="0.3">
      <c r="A306" s="78" t="s">
        <v>564</v>
      </c>
      <c r="B306" s="63" t="s">
        <v>565</v>
      </c>
      <c r="C306" s="42"/>
      <c r="D306" s="42">
        <v>6354.6</v>
      </c>
      <c r="E306" s="42"/>
      <c r="F306" s="44"/>
      <c r="G306" s="27"/>
    </row>
    <row r="307" spans="1:8" ht="94.5" x14ac:dyDescent="0.3">
      <c r="A307" s="78" t="s">
        <v>566</v>
      </c>
      <c r="B307" s="63" t="s">
        <v>567</v>
      </c>
      <c r="C307" s="42"/>
      <c r="D307" s="42">
        <v>44593.8</v>
      </c>
      <c r="E307" s="42"/>
      <c r="F307" s="44"/>
      <c r="G307" s="27"/>
    </row>
    <row r="308" spans="1:8" s="67" customFormat="1" ht="63" x14ac:dyDescent="0.3">
      <c r="A308" s="78" t="s">
        <v>568</v>
      </c>
      <c r="B308" s="63" t="s">
        <v>569</v>
      </c>
      <c r="C308" s="42"/>
      <c r="D308" s="42">
        <v>222033.4</v>
      </c>
      <c r="E308" s="42"/>
      <c r="F308" s="44"/>
      <c r="G308" s="27"/>
      <c r="H308" s="80"/>
    </row>
    <row r="309" spans="1:8" s="67" customFormat="1" ht="78.75" x14ac:dyDescent="0.3">
      <c r="A309" s="78" t="s">
        <v>570</v>
      </c>
      <c r="B309" s="63" t="s">
        <v>571</v>
      </c>
      <c r="C309" s="42"/>
      <c r="D309" s="42">
        <v>1144365.3</v>
      </c>
      <c r="E309" s="42"/>
      <c r="F309" s="44"/>
      <c r="G309" s="27"/>
      <c r="H309" s="80"/>
    </row>
    <row r="310" spans="1:8" s="67" customFormat="1" ht="63" x14ac:dyDescent="0.3">
      <c r="A310" s="78" t="s">
        <v>572</v>
      </c>
      <c r="B310" s="63" t="s">
        <v>573</v>
      </c>
      <c r="C310" s="42"/>
      <c r="D310" s="42">
        <v>315209.8</v>
      </c>
      <c r="E310" s="42"/>
      <c r="F310" s="44"/>
      <c r="G310" s="27"/>
      <c r="H310" s="80"/>
    </row>
    <row r="311" spans="1:8" s="67" customFormat="1" ht="78.75" x14ac:dyDescent="0.3">
      <c r="A311" s="78" t="s">
        <v>574</v>
      </c>
      <c r="B311" s="63" t="s">
        <v>575</v>
      </c>
      <c r="C311" s="42"/>
      <c r="D311" s="42">
        <v>11546.6</v>
      </c>
      <c r="E311" s="42"/>
      <c r="F311" s="44"/>
      <c r="G311" s="27"/>
      <c r="H311" s="80"/>
    </row>
    <row r="312" spans="1:8" s="67" customFormat="1" ht="126" x14ac:dyDescent="0.3">
      <c r="A312" s="78" t="s">
        <v>576</v>
      </c>
      <c r="B312" s="63" t="s">
        <v>577</v>
      </c>
      <c r="C312" s="42"/>
      <c r="D312" s="42">
        <v>10922.8</v>
      </c>
      <c r="E312" s="42"/>
      <c r="F312" s="44"/>
      <c r="G312" s="27"/>
      <c r="H312" s="80"/>
    </row>
    <row r="313" spans="1:8" s="67" customFormat="1" ht="78.75" x14ac:dyDescent="0.3">
      <c r="A313" s="78" t="s">
        <v>578</v>
      </c>
      <c r="B313" s="46" t="s">
        <v>579</v>
      </c>
      <c r="C313" s="42"/>
      <c r="D313" s="42">
        <v>498</v>
      </c>
      <c r="E313" s="42"/>
      <c r="F313" s="44"/>
      <c r="G313" s="27"/>
      <c r="H313" s="80"/>
    </row>
    <row r="314" spans="1:8" s="67" customFormat="1" ht="236.25" x14ac:dyDescent="0.3">
      <c r="A314" s="78" t="s">
        <v>580</v>
      </c>
      <c r="B314" s="46" t="s">
        <v>581</v>
      </c>
      <c r="C314" s="42"/>
      <c r="D314" s="42">
        <v>9608.4</v>
      </c>
      <c r="E314" s="42"/>
      <c r="F314" s="44"/>
      <c r="G314" s="27"/>
      <c r="H314" s="80"/>
    </row>
    <row r="315" spans="1:8" s="67" customFormat="1" ht="63" x14ac:dyDescent="0.3">
      <c r="A315" s="78" t="s">
        <v>582</v>
      </c>
      <c r="B315" s="46" t="s">
        <v>583</v>
      </c>
      <c r="C315" s="42"/>
      <c r="D315" s="42">
        <v>564.9</v>
      </c>
      <c r="E315" s="42"/>
      <c r="F315" s="44"/>
      <c r="G315" s="27"/>
      <c r="H315" s="80"/>
    </row>
    <row r="316" spans="1:8" s="67" customFormat="1" ht="63" x14ac:dyDescent="0.3">
      <c r="A316" s="78" t="s">
        <v>584</v>
      </c>
      <c r="B316" s="46" t="s">
        <v>585</v>
      </c>
      <c r="C316" s="42"/>
      <c r="D316" s="42">
        <v>291825.5</v>
      </c>
      <c r="E316" s="42"/>
      <c r="F316" s="44"/>
      <c r="G316" s="27"/>
      <c r="H316" s="80"/>
    </row>
    <row r="317" spans="1:8" s="67" customFormat="1" ht="90" customHeight="1" x14ac:dyDescent="0.3">
      <c r="A317" s="81" t="s">
        <v>586</v>
      </c>
      <c r="B317" s="77" t="s">
        <v>587</v>
      </c>
      <c r="C317" s="42"/>
      <c r="D317" s="42">
        <v>62059.1</v>
      </c>
      <c r="E317" s="42"/>
      <c r="F317" s="44"/>
      <c r="G317" s="27"/>
      <c r="H317" s="80"/>
    </row>
    <row r="318" spans="1:8" s="67" customFormat="1" ht="79.5" x14ac:dyDescent="0.3">
      <c r="A318" s="81" t="s">
        <v>588</v>
      </c>
      <c r="B318" s="77" t="s">
        <v>589</v>
      </c>
      <c r="C318" s="42"/>
      <c r="D318" s="42">
        <v>405156.1</v>
      </c>
      <c r="E318" s="42"/>
      <c r="F318" s="44"/>
      <c r="G318" s="27"/>
      <c r="H318" s="80"/>
    </row>
    <row r="319" spans="1:8" s="67" customFormat="1" ht="48" x14ac:dyDescent="0.3">
      <c r="A319" s="81" t="s">
        <v>590</v>
      </c>
      <c r="B319" s="77" t="s">
        <v>591</v>
      </c>
      <c r="C319" s="42"/>
      <c r="D319" s="42">
        <v>1120000</v>
      </c>
      <c r="E319" s="42"/>
      <c r="F319" s="44"/>
      <c r="G319" s="27"/>
      <c r="H319" s="80"/>
    </row>
    <row r="320" spans="1:8" s="67" customFormat="1" ht="79.5" x14ac:dyDescent="0.3">
      <c r="A320" s="81" t="s">
        <v>592</v>
      </c>
      <c r="B320" s="77" t="s">
        <v>593</v>
      </c>
      <c r="C320" s="42"/>
      <c r="D320" s="42">
        <v>240142.7</v>
      </c>
      <c r="E320" s="42"/>
      <c r="F320" s="44"/>
      <c r="G320" s="27"/>
      <c r="H320" s="80"/>
    </row>
    <row r="321" spans="1:8" s="67" customFormat="1" ht="79.5" x14ac:dyDescent="0.3">
      <c r="A321" s="81" t="s">
        <v>594</v>
      </c>
      <c r="B321" s="77" t="s">
        <v>595</v>
      </c>
      <c r="C321" s="42"/>
      <c r="D321" s="42">
        <v>985743.1</v>
      </c>
      <c r="E321" s="42"/>
      <c r="F321" s="44"/>
      <c r="G321" s="27"/>
      <c r="H321" s="80"/>
    </row>
    <row r="322" spans="1:8" s="67" customFormat="1" ht="48" x14ac:dyDescent="0.3">
      <c r="A322" s="81" t="s">
        <v>596</v>
      </c>
      <c r="B322" s="77" t="s">
        <v>597</v>
      </c>
      <c r="C322" s="42"/>
      <c r="D322" s="42">
        <v>50000</v>
      </c>
      <c r="E322" s="42"/>
      <c r="F322" s="44"/>
      <c r="G322" s="27"/>
      <c r="H322" s="80"/>
    </row>
    <row r="323" spans="1:8" s="67" customFormat="1" ht="66" customHeight="1" x14ac:dyDescent="0.3">
      <c r="A323" s="81" t="s">
        <v>598</v>
      </c>
      <c r="B323" s="77" t="s">
        <v>599</v>
      </c>
      <c r="C323" s="42"/>
      <c r="D323" s="42">
        <v>1823586</v>
      </c>
      <c r="E323" s="42"/>
      <c r="F323" s="44"/>
      <c r="G323" s="27"/>
      <c r="H323" s="80"/>
    </row>
    <row r="324" spans="1:8" s="67" customFormat="1" ht="158.25" x14ac:dyDescent="0.3">
      <c r="A324" s="81" t="s">
        <v>600</v>
      </c>
      <c r="B324" s="77" t="s">
        <v>601</v>
      </c>
      <c r="C324" s="42"/>
      <c r="D324" s="42">
        <v>315.3</v>
      </c>
      <c r="E324" s="42"/>
      <c r="F324" s="44"/>
      <c r="G324" s="27"/>
      <c r="H324" s="80"/>
    </row>
    <row r="325" spans="1:8" s="67" customFormat="1" ht="95.25" x14ac:dyDescent="0.3">
      <c r="A325" s="81" t="s">
        <v>602</v>
      </c>
      <c r="B325" s="77" t="s">
        <v>603</v>
      </c>
      <c r="C325" s="42"/>
      <c r="D325" s="42">
        <v>544000</v>
      </c>
      <c r="E325" s="42"/>
      <c r="F325" s="44"/>
      <c r="G325" s="27"/>
      <c r="H325" s="80"/>
    </row>
    <row r="326" spans="1:8" s="67" customFormat="1" ht="73.5" customHeight="1" x14ac:dyDescent="0.3">
      <c r="A326" s="78" t="s">
        <v>604</v>
      </c>
      <c r="B326" s="46" t="s">
        <v>605</v>
      </c>
      <c r="C326" s="42"/>
      <c r="D326" s="42">
        <v>81280.800000000003</v>
      </c>
      <c r="E326" s="42"/>
      <c r="F326" s="44"/>
      <c r="G326" s="27"/>
      <c r="H326" s="80"/>
    </row>
    <row r="327" spans="1:8" s="67" customFormat="1" ht="47.25" x14ac:dyDescent="0.3">
      <c r="A327" s="78" t="s">
        <v>606</v>
      </c>
      <c r="B327" s="46" t="s">
        <v>607</v>
      </c>
      <c r="C327" s="42"/>
      <c r="D327" s="42">
        <v>7700</v>
      </c>
      <c r="E327" s="42"/>
      <c r="F327" s="44"/>
      <c r="G327" s="27"/>
      <c r="H327" s="80"/>
    </row>
    <row r="328" spans="1:8" s="67" customFormat="1" ht="56.25" customHeight="1" x14ac:dyDescent="0.3">
      <c r="A328" s="81" t="s">
        <v>608</v>
      </c>
      <c r="B328" s="77" t="s">
        <v>609</v>
      </c>
      <c r="C328" s="42"/>
      <c r="D328" s="42">
        <v>35000</v>
      </c>
      <c r="E328" s="42"/>
      <c r="F328" s="44"/>
      <c r="G328" s="27"/>
      <c r="H328" s="80"/>
    </row>
    <row r="329" spans="1:8" s="67" customFormat="1" ht="79.5" x14ac:dyDescent="0.3">
      <c r="A329" s="81" t="s">
        <v>610</v>
      </c>
      <c r="B329" s="77" t="s">
        <v>611</v>
      </c>
      <c r="C329" s="42"/>
      <c r="D329" s="42">
        <v>785.4</v>
      </c>
      <c r="E329" s="42"/>
      <c r="F329" s="44"/>
      <c r="G329" s="27"/>
      <c r="H329" s="80"/>
    </row>
    <row r="330" spans="1:8" s="67" customFormat="1" ht="71.25" customHeight="1" x14ac:dyDescent="0.3">
      <c r="A330" s="78" t="s">
        <v>612</v>
      </c>
      <c r="B330" s="77" t="s">
        <v>613</v>
      </c>
      <c r="C330" s="42"/>
      <c r="D330" s="42">
        <v>3608.4</v>
      </c>
      <c r="E330" s="42"/>
      <c r="F330" s="44"/>
      <c r="G330" s="27"/>
      <c r="H330" s="80"/>
    </row>
    <row r="331" spans="1:8" s="67" customFormat="1" ht="79.5" x14ac:dyDescent="0.3">
      <c r="A331" s="78" t="s">
        <v>614</v>
      </c>
      <c r="B331" s="77" t="s">
        <v>615</v>
      </c>
      <c r="C331" s="42"/>
      <c r="D331" s="42">
        <v>2166193.9</v>
      </c>
      <c r="E331" s="42"/>
      <c r="F331" s="44"/>
      <c r="G331" s="27"/>
      <c r="H331" s="80"/>
    </row>
    <row r="332" spans="1:8" s="67" customFormat="1" ht="48" x14ac:dyDescent="0.3">
      <c r="A332" s="78" t="s">
        <v>616</v>
      </c>
      <c r="B332" s="77" t="s">
        <v>617</v>
      </c>
      <c r="C332" s="42"/>
      <c r="D332" s="42">
        <v>6735445</v>
      </c>
      <c r="E332" s="42"/>
      <c r="F332" s="44"/>
      <c r="G332" s="27"/>
      <c r="H332" s="80"/>
    </row>
    <row r="333" spans="1:8" ht="20.25" x14ac:dyDescent="0.3">
      <c r="A333" s="78"/>
      <c r="B333" s="63"/>
      <c r="C333" s="36"/>
      <c r="D333" s="42"/>
      <c r="E333" s="42"/>
      <c r="F333" s="44"/>
      <c r="G333" s="66"/>
      <c r="H333" s="82"/>
    </row>
    <row r="334" spans="1:8" ht="31.5" x14ac:dyDescent="0.3">
      <c r="A334" s="51" t="s">
        <v>618</v>
      </c>
      <c r="B334" s="52" t="s">
        <v>619</v>
      </c>
      <c r="C334" s="36">
        <f>C335</f>
        <v>719102.9</v>
      </c>
      <c r="D334" s="30">
        <f>D335</f>
        <v>1182209.7999999998</v>
      </c>
      <c r="E334" s="30">
        <f>E335</f>
        <v>463106.89999999979</v>
      </c>
      <c r="F334" s="64">
        <f>D334/C334</f>
        <v>1.6440064419153362</v>
      </c>
      <c r="G334" s="66"/>
      <c r="H334" s="82"/>
    </row>
    <row r="335" spans="1:8" ht="47.25" x14ac:dyDescent="0.3">
      <c r="A335" s="78" t="s">
        <v>620</v>
      </c>
      <c r="B335" s="63" t="s">
        <v>621</v>
      </c>
      <c r="C335" s="42">
        <v>719102.9</v>
      </c>
      <c r="D335" s="42">
        <f>D337+D336</f>
        <v>1182209.7999999998</v>
      </c>
      <c r="E335" s="42">
        <f>D335-C335</f>
        <v>463106.89999999979</v>
      </c>
      <c r="F335" s="44">
        <f>D335/C335</f>
        <v>1.6440064419153362</v>
      </c>
      <c r="G335" s="66"/>
      <c r="H335" s="82"/>
    </row>
    <row r="336" spans="1:8" ht="78.75" x14ac:dyDescent="0.3">
      <c r="A336" s="78" t="s">
        <v>622</v>
      </c>
      <c r="B336" s="63" t="s">
        <v>623</v>
      </c>
      <c r="C336" s="42"/>
      <c r="D336" s="42">
        <v>1808.9</v>
      </c>
      <c r="E336" s="42"/>
      <c r="F336" s="44"/>
      <c r="G336" s="66"/>
      <c r="H336" s="82"/>
    </row>
    <row r="337" spans="1:8" ht="126" x14ac:dyDescent="0.3">
      <c r="A337" s="78" t="s">
        <v>624</v>
      </c>
      <c r="B337" s="63" t="s">
        <v>625</v>
      </c>
      <c r="C337" s="42"/>
      <c r="D337" s="42">
        <v>1180400.8999999999</v>
      </c>
      <c r="E337" s="42"/>
      <c r="F337" s="44"/>
      <c r="G337" s="66"/>
      <c r="H337" s="82"/>
    </row>
    <row r="338" spans="1:8" ht="20.25" x14ac:dyDescent="0.3">
      <c r="A338" s="78"/>
      <c r="B338" s="63"/>
      <c r="C338" s="36"/>
      <c r="D338" s="42"/>
      <c r="E338" s="42"/>
      <c r="F338" s="64"/>
      <c r="G338" s="66"/>
      <c r="H338" s="82"/>
    </row>
    <row r="339" spans="1:8" s="67" customFormat="1" ht="31.5" x14ac:dyDescent="0.3">
      <c r="A339" s="51" t="s">
        <v>626</v>
      </c>
      <c r="B339" s="52" t="s">
        <v>627</v>
      </c>
      <c r="C339" s="30">
        <f>C340</f>
        <v>5154.2</v>
      </c>
      <c r="D339" s="36">
        <f>D340</f>
        <v>5280.5</v>
      </c>
      <c r="E339" s="30">
        <f t="shared" ref="E339:E345" si="0">D339-C339</f>
        <v>126.30000000000018</v>
      </c>
      <c r="F339" s="64">
        <f>D339/C339</f>
        <v>1.0245042877653177</v>
      </c>
      <c r="G339" s="66"/>
      <c r="H339" s="80"/>
    </row>
    <row r="340" spans="1:8" s="67" customFormat="1" ht="31.5" x14ac:dyDescent="0.3">
      <c r="A340" s="78" t="s">
        <v>628</v>
      </c>
      <c r="B340" s="63" t="s">
        <v>629</v>
      </c>
      <c r="C340" s="42">
        <v>5154.2</v>
      </c>
      <c r="D340" s="42">
        <v>5280.5</v>
      </c>
      <c r="E340" s="42">
        <f t="shared" si="0"/>
        <v>126.30000000000018</v>
      </c>
      <c r="F340" s="44">
        <f>D340/C340</f>
        <v>1.0245042877653177</v>
      </c>
      <c r="G340" s="66"/>
      <c r="H340" s="80"/>
    </row>
    <row r="341" spans="1:8" s="67" customFormat="1" ht="20.25" x14ac:dyDescent="0.3">
      <c r="A341" s="78"/>
      <c r="B341" s="63"/>
      <c r="C341" s="36"/>
      <c r="D341" s="42"/>
      <c r="E341" s="30">
        <f t="shared" si="0"/>
        <v>0</v>
      </c>
      <c r="F341" s="64"/>
      <c r="G341" s="66"/>
      <c r="H341" s="80"/>
    </row>
    <row r="342" spans="1:8" s="67" customFormat="1" ht="20.25" x14ac:dyDescent="0.3">
      <c r="A342" s="51" t="s">
        <v>630</v>
      </c>
      <c r="B342" s="52" t="s">
        <v>631</v>
      </c>
      <c r="C342" s="36">
        <f>C343</f>
        <v>3051.7</v>
      </c>
      <c r="D342" s="36">
        <f>D343</f>
        <v>3678.6</v>
      </c>
      <c r="E342" s="30">
        <f t="shared" si="0"/>
        <v>626.90000000000009</v>
      </c>
      <c r="F342" s="64">
        <f>D342/C342</f>
        <v>1.2054264835993054</v>
      </c>
      <c r="G342" s="66"/>
      <c r="H342" s="80"/>
    </row>
    <row r="343" spans="1:8" s="67" customFormat="1" ht="31.5" x14ac:dyDescent="0.3">
      <c r="A343" s="78" t="s">
        <v>632</v>
      </c>
      <c r="B343" s="63" t="s">
        <v>633</v>
      </c>
      <c r="C343" s="40">
        <v>3051.7</v>
      </c>
      <c r="D343" s="40">
        <v>3678.6</v>
      </c>
      <c r="E343" s="42">
        <f t="shared" si="0"/>
        <v>626.90000000000009</v>
      </c>
      <c r="F343" s="44">
        <f>D343/C343</f>
        <v>1.2054264835993054</v>
      </c>
      <c r="G343" s="66"/>
      <c r="H343" s="80"/>
    </row>
    <row r="344" spans="1:8" s="67" customFormat="1" ht="20.25" x14ac:dyDescent="0.3">
      <c r="A344" s="78"/>
      <c r="B344" s="63"/>
      <c r="C344" s="49"/>
      <c r="D344" s="40"/>
      <c r="E344" s="42">
        <f t="shared" si="0"/>
        <v>0</v>
      </c>
      <c r="F344" s="44"/>
      <c r="G344" s="66"/>
      <c r="H344" s="80"/>
    </row>
    <row r="345" spans="1:8" ht="63" x14ac:dyDescent="0.3">
      <c r="A345" s="51" t="s">
        <v>634</v>
      </c>
      <c r="B345" s="52" t="s">
        <v>635</v>
      </c>
      <c r="C345" s="53">
        <f>C346</f>
        <v>150053.29999999999</v>
      </c>
      <c r="D345" s="49">
        <f>D346</f>
        <v>388216.7</v>
      </c>
      <c r="E345" s="30">
        <f t="shared" si="0"/>
        <v>238163.40000000002</v>
      </c>
      <c r="F345" s="64">
        <f>D345/C345</f>
        <v>2.5871920177696861</v>
      </c>
      <c r="G345" s="66"/>
      <c r="H345" s="82"/>
    </row>
    <row r="346" spans="1:8" ht="94.5" x14ac:dyDescent="0.3">
      <c r="A346" s="38" t="s">
        <v>636</v>
      </c>
      <c r="B346" s="63" t="s">
        <v>637</v>
      </c>
      <c r="C346" s="47">
        <v>150053.29999999999</v>
      </c>
      <c r="D346" s="47">
        <f>SUM(D351:D366)+D347</f>
        <v>388216.7</v>
      </c>
      <c r="E346" s="42">
        <f>D346-C346</f>
        <v>238163.40000000002</v>
      </c>
      <c r="F346" s="44">
        <f>D346/C346</f>
        <v>2.5871920177696861</v>
      </c>
      <c r="G346" s="66"/>
      <c r="H346" s="83"/>
    </row>
    <row r="347" spans="1:8" ht="31.5" x14ac:dyDescent="0.3">
      <c r="A347" s="38" t="s">
        <v>638</v>
      </c>
      <c r="B347" s="63" t="s">
        <v>639</v>
      </c>
      <c r="C347" s="47">
        <v>41008.9</v>
      </c>
      <c r="D347" s="47">
        <f>D348+D349+D350</f>
        <v>79082.8</v>
      </c>
      <c r="E347" s="42">
        <f>D347-C347</f>
        <v>38073.9</v>
      </c>
      <c r="F347" s="44">
        <f>D347/C347</f>
        <v>1.9284301700362605</v>
      </c>
      <c r="G347" s="66"/>
      <c r="H347" s="83"/>
    </row>
    <row r="348" spans="1:8" ht="47.25" x14ac:dyDescent="0.3">
      <c r="A348" s="38" t="s">
        <v>640</v>
      </c>
      <c r="B348" s="63" t="s">
        <v>641</v>
      </c>
      <c r="C348" s="47"/>
      <c r="D348" s="47">
        <v>27913.200000000001</v>
      </c>
      <c r="E348" s="42"/>
      <c r="F348" s="44"/>
      <c r="G348" s="66"/>
      <c r="H348" s="83"/>
    </row>
    <row r="349" spans="1:8" ht="47.25" x14ac:dyDescent="0.3">
      <c r="A349" s="38" t="s">
        <v>642</v>
      </c>
      <c r="B349" s="63" t="s">
        <v>643</v>
      </c>
      <c r="C349" s="47"/>
      <c r="D349" s="47">
        <v>24292.9</v>
      </c>
      <c r="E349" s="42"/>
      <c r="F349" s="44"/>
      <c r="G349" s="66"/>
      <c r="H349" s="83"/>
    </row>
    <row r="350" spans="1:8" ht="47.25" x14ac:dyDescent="0.3">
      <c r="A350" s="38" t="s">
        <v>644</v>
      </c>
      <c r="B350" s="63" t="s">
        <v>645</v>
      </c>
      <c r="C350" s="47"/>
      <c r="D350" s="47">
        <v>26876.7</v>
      </c>
      <c r="E350" s="42"/>
      <c r="F350" s="44"/>
      <c r="G350" s="66"/>
      <c r="H350" s="83"/>
    </row>
    <row r="351" spans="1:8" ht="63" x14ac:dyDescent="0.3">
      <c r="A351" s="38" t="s">
        <v>646</v>
      </c>
      <c r="B351" s="63" t="s">
        <v>647</v>
      </c>
      <c r="C351" s="47"/>
      <c r="D351" s="47">
        <v>77</v>
      </c>
      <c r="E351" s="42"/>
      <c r="F351" s="44"/>
      <c r="G351" s="66"/>
      <c r="H351" s="83"/>
    </row>
    <row r="352" spans="1:8" ht="94.5" x14ac:dyDescent="0.3">
      <c r="A352" s="38" t="s">
        <v>648</v>
      </c>
      <c r="B352" s="63" t="s">
        <v>649</v>
      </c>
      <c r="C352" s="47"/>
      <c r="D352" s="47">
        <v>923.3</v>
      </c>
      <c r="E352" s="42"/>
      <c r="F352" s="44"/>
      <c r="G352" s="66"/>
      <c r="H352" s="83"/>
    </row>
    <row r="353" spans="1:8" ht="78.75" x14ac:dyDescent="0.3">
      <c r="A353" s="38" t="s">
        <v>650</v>
      </c>
      <c r="B353" s="63" t="s">
        <v>651</v>
      </c>
      <c r="C353" s="47"/>
      <c r="D353" s="47">
        <v>493.3</v>
      </c>
      <c r="E353" s="42"/>
      <c r="F353" s="44"/>
      <c r="G353" s="66"/>
      <c r="H353" s="83"/>
    </row>
    <row r="354" spans="1:8" ht="63" x14ac:dyDescent="0.3">
      <c r="A354" s="38" t="s">
        <v>652</v>
      </c>
      <c r="B354" s="84" t="s">
        <v>653</v>
      </c>
      <c r="C354" s="47"/>
      <c r="D354" s="47">
        <v>3725.3</v>
      </c>
      <c r="E354" s="42"/>
      <c r="F354" s="44"/>
      <c r="G354" s="66"/>
      <c r="H354" s="83"/>
    </row>
    <row r="355" spans="1:8" ht="78.75" x14ac:dyDescent="0.3">
      <c r="A355" s="38" t="s">
        <v>654</v>
      </c>
      <c r="B355" s="84" t="s">
        <v>655</v>
      </c>
      <c r="C355" s="47"/>
      <c r="D355" s="47">
        <v>18750</v>
      </c>
      <c r="E355" s="42"/>
      <c r="F355" s="44"/>
      <c r="G355" s="66"/>
      <c r="H355" s="83"/>
    </row>
    <row r="356" spans="1:8" ht="63" x14ac:dyDescent="0.3">
      <c r="A356" s="38" t="s">
        <v>656</v>
      </c>
      <c r="B356" s="84" t="s">
        <v>657</v>
      </c>
      <c r="C356" s="47"/>
      <c r="D356" s="47">
        <v>4100.2</v>
      </c>
      <c r="E356" s="42"/>
      <c r="F356" s="44"/>
      <c r="G356" s="66"/>
      <c r="H356" s="83"/>
    </row>
    <row r="357" spans="1:8" ht="78.75" x14ac:dyDescent="0.3">
      <c r="A357" s="38" t="s">
        <v>658</v>
      </c>
      <c r="B357" s="63" t="s">
        <v>659</v>
      </c>
      <c r="C357" s="47"/>
      <c r="D357" s="47">
        <v>2722.8</v>
      </c>
      <c r="E357" s="42"/>
      <c r="F357" s="44"/>
      <c r="G357" s="66"/>
      <c r="H357" s="83"/>
    </row>
    <row r="358" spans="1:8" ht="141.75" x14ac:dyDescent="0.3">
      <c r="A358" s="38" t="s">
        <v>660</v>
      </c>
      <c r="B358" s="63" t="s">
        <v>661</v>
      </c>
      <c r="C358" s="47"/>
      <c r="D358" s="47">
        <v>18.7</v>
      </c>
      <c r="E358" s="42"/>
      <c r="F358" s="44"/>
      <c r="G358" s="66"/>
      <c r="H358" s="83"/>
    </row>
    <row r="359" spans="1:8" ht="78.75" x14ac:dyDescent="0.3">
      <c r="A359" s="38" t="s">
        <v>662</v>
      </c>
      <c r="B359" s="63" t="s">
        <v>663</v>
      </c>
      <c r="C359" s="47"/>
      <c r="D359" s="47">
        <v>18</v>
      </c>
      <c r="E359" s="42"/>
      <c r="F359" s="44"/>
      <c r="G359" s="66"/>
      <c r="H359" s="83"/>
    </row>
    <row r="360" spans="1:8" ht="94.5" x14ac:dyDescent="0.3">
      <c r="A360" s="38" t="s">
        <v>664</v>
      </c>
      <c r="B360" s="63" t="s">
        <v>665</v>
      </c>
      <c r="C360" s="47"/>
      <c r="D360" s="47">
        <v>264.39999999999998</v>
      </c>
      <c r="E360" s="42"/>
      <c r="F360" s="44"/>
      <c r="G360" s="66"/>
      <c r="H360" s="83"/>
    </row>
    <row r="361" spans="1:8" ht="126" x14ac:dyDescent="0.3">
      <c r="A361" s="38" t="s">
        <v>666</v>
      </c>
      <c r="B361" s="63" t="s">
        <v>667</v>
      </c>
      <c r="C361" s="47"/>
      <c r="D361" s="47">
        <v>895.2</v>
      </c>
      <c r="E361" s="42"/>
      <c r="F361" s="44"/>
      <c r="G361" s="66"/>
      <c r="H361" s="83"/>
    </row>
    <row r="362" spans="1:8" ht="78.75" x14ac:dyDescent="0.3">
      <c r="A362" s="38" t="s">
        <v>668</v>
      </c>
      <c r="B362" s="63" t="s">
        <v>669</v>
      </c>
      <c r="C362" s="47"/>
      <c r="D362" s="47">
        <v>239.3</v>
      </c>
      <c r="E362" s="42"/>
      <c r="F362" s="44"/>
      <c r="G362" s="66"/>
      <c r="H362" s="83"/>
    </row>
    <row r="363" spans="1:8" ht="78.75" x14ac:dyDescent="0.3">
      <c r="A363" s="38" t="s">
        <v>670</v>
      </c>
      <c r="B363" s="63" t="s">
        <v>671</v>
      </c>
      <c r="C363" s="47"/>
      <c r="D363" s="47">
        <v>12.1</v>
      </c>
      <c r="E363" s="42"/>
      <c r="F363" s="44"/>
      <c r="G363" s="66"/>
      <c r="H363" s="83"/>
    </row>
    <row r="364" spans="1:8" ht="78.75" x14ac:dyDescent="0.3">
      <c r="A364" s="38" t="s">
        <v>672</v>
      </c>
      <c r="B364" s="63" t="s">
        <v>673</v>
      </c>
      <c r="C364" s="47"/>
      <c r="D364" s="47">
        <v>11634.4</v>
      </c>
      <c r="E364" s="42"/>
      <c r="F364" s="44"/>
      <c r="G364" s="66"/>
      <c r="H364" s="83"/>
    </row>
    <row r="365" spans="1:8" ht="110.25" x14ac:dyDescent="0.3">
      <c r="A365" s="38" t="s">
        <v>674</v>
      </c>
      <c r="B365" s="63" t="s">
        <v>675</v>
      </c>
      <c r="C365" s="47"/>
      <c r="D365" s="47">
        <v>25.2</v>
      </c>
      <c r="E365" s="42"/>
      <c r="F365" s="44"/>
      <c r="G365" s="66"/>
      <c r="H365" s="83"/>
    </row>
    <row r="366" spans="1:8" ht="63" x14ac:dyDescent="0.3">
      <c r="A366" s="38" t="s">
        <v>676</v>
      </c>
      <c r="B366" s="63" t="s">
        <v>677</v>
      </c>
      <c r="C366" s="47">
        <v>109044.4</v>
      </c>
      <c r="D366" s="47">
        <v>265234.7</v>
      </c>
      <c r="E366" s="42"/>
      <c r="F366" s="44"/>
      <c r="G366" s="66"/>
      <c r="H366" s="83"/>
    </row>
    <row r="367" spans="1:8" s="67" customFormat="1" ht="20.25" x14ac:dyDescent="0.3">
      <c r="A367" s="38"/>
      <c r="B367" s="63"/>
      <c r="C367" s="36"/>
      <c r="D367" s="47"/>
      <c r="E367" s="42">
        <f>D367-C367</f>
        <v>0</v>
      </c>
      <c r="F367" s="44"/>
      <c r="G367" s="66"/>
      <c r="H367" s="80"/>
    </row>
    <row r="368" spans="1:8" s="67" customFormat="1" ht="47.25" x14ac:dyDescent="0.3">
      <c r="A368" s="85" t="s">
        <v>678</v>
      </c>
      <c r="B368" s="86" t="s">
        <v>679</v>
      </c>
      <c r="C368" s="87">
        <f>C369</f>
        <v>0</v>
      </c>
      <c r="D368" s="87">
        <f>D369</f>
        <v>-95953.700000000012</v>
      </c>
      <c r="E368" s="87">
        <f>D368-C368</f>
        <v>-95953.700000000012</v>
      </c>
      <c r="F368" s="44"/>
      <c r="G368" s="66"/>
      <c r="H368" s="80"/>
    </row>
    <row r="369" spans="1:8" s="67" customFormat="1" ht="47.25" x14ac:dyDescent="0.3">
      <c r="A369" s="88" t="s">
        <v>680</v>
      </c>
      <c r="B369" s="89" t="s">
        <v>681</v>
      </c>
      <c r="C369" s="90"/>
      <c r="D369" s="90">
        <f>SUM(D370:D408)</f>
        <v>-95953.700000000012</v>
      </c>
      <c r="E369" s="91"/>
      <c r="F369" s="44"/>
      <c r="G369" s="66"/>
      <c r="H369" s="80"/>
    </row>
    <row r="370" spans="1:8" s="67" customFormat="1" ht="47.25" x14ac:dyDescent="0.3">
      <c r="A370" s="88" t="s">
        <v>682</v>
      </c>
      <c r="B370" s="89" t="s">
        <v>683</v>
      </c>
      <c r="C370" s="92"/>
      <c r="D370" s="90">
        <v>-74.599999999999994</v>
      </c>
      <c r="E370" s="91"/>
      <c r="F370" s="44"/>
      <c r="G370" s="66"/>
      <c r="H370" s="80"/>
    </row>
    <row r="371" spans="1:8" s="67" customFormat="1" ht="63" x14ac:dyDescent="0.3">
      <c r="A371" s="88" t="s">
        <v>684</v>
      </c>
      <c r="B371" s="89" t="s">
        <v>685</v>
      </c>
      <c r="C371" s="92"/>
      <c r="D371" s="90">
        <v>-340.4</v>
      </c>
      <c r="E371" s="91"/>
      <c r="F371" s="44"/>
      <c r="G371" s="66"/>
      <c r="H371" s="80"/>
    </row>
    <row r="372" spans="1:8" s="67" customFormat="1" ht="78.75" x14ac:dyDescent="0.3">
      <c r="A372" s="88" t="s">
        <v>686</v>
      </c>
      <c r="B372" s="89" t="s">
        <v>687</v>
      </c>
      <c r="C372" s="92"/>
      <c r="D372" s="90">
        <v>-2037.2</v>
      </c>
      <c r="E372" s="91"/>
      <c r="F372" s="44"/>
      <c r="G372" s="66"/>
      <c r="H372" s="80"/>
    </row>
    <row r="373" spans="1:8" s="67" customFormat="1" ht="63" x14ac:dyDescent="0.3">
      <c r="A373" s="88" t="s">
        <v>688</v>
      </c>
      <c r="B373" s="89" t="s">
        <v>689</v>
      </c>
      <c r="C373" s="93"/>
      <c r="D373" s="93">
        <v>-2170</v>
      </c>
      <c r="E373" s="91"/>
      <c r="F373" s="44"/>
      <c r="G373" s="66"/>
      <c r="H373" s="80"/>
    </row>
    <row r="374" spans="1:8" s="67" customFormat="1" ht="78.75" x14ac:dyDescent="0.3">
      <c r="A374" s="88" t="s">
        <v>690</v>
      </c>
      <c r="B374" s="89" t="s">
        <v>691</v>
      </c>
      <c r="C374" s="93"/>
      <c r="D374" s="93">
        <v>-1933.5</v>
      </c>
      <c r="E374" s="91"/>
      <c r="F374" s="44"/>
      <c r="G374" s="66"/>
      <c r="H374" s="80"/>
    </row>
    <row r="375" spans="1:8" s="67" customFormat="1" ht="78.75" x14ac:dyDescent="0.3">
      <c r="A375" s="88" t="s">
        <v>692</v>
      </c>
      <c r="B375" s="89" t="s">
        <v>693</v>
      </c>
      <c r="C375" s="93"/>
      <c r="D375" s="93">
        <v>-232.4</v>
      </c>
      <c r="E375" s="91"/>
      <c r="F375" s="44"/>
      <c r="G375" s="66"/>
      <c r="H375" s="80"/>
    </row>
    <row r="376" spans="1:8" s="67" customFormat="1" ht="78.75" x14ac:dyDescent="0.3">
      <c r="A376" s="88" t="s">
        <v>694</v>
      </c>
      <c r="B376" s="89" t="s">
        <v>695</v>
      </c>
      <c r="C376" s="93"/>
      <c r="D376" s="93">
        <v>-18.899999999999999</v>
      </c>
      <c r="E376" s="91"/>
      <c r="F376" s="44"/>
      <c r="G376" s="66"/>
      <c r="H376" s="80"/>
    </row>
    <row r="377" spans="1:8" s="67" customFormat="1" ht="89.25" customHeight="1" x14ac:dyDescent="0.3">
      <c r="A377" s="88" t="s">
        <v>696</v>
      </c>
      <c r="B377" s="94" t="s">
        <v>697</v>
      </c>
      <c r="C377" s="93"/>
      <c r="D377" s="93">
        <v>-12.7</v>
      </c>
      <c r="E377" s="91"/>
      <c r="F377" s="44"/>
      <c r="G377" s="66"/>
      <c r="H377" s="80"/>
    </row>
    <row r="378" spans="1:8" s="67" customFormat="1" ht="47.25" x14ac:dyDescent="0.3">
      <c r="A378" s="88" t="s">
        <v>698</v>
      </c>
      <c r="B378" s="94" t="s">
        <v>699</v>
      </c>
      <c r="C378" s="93"/>
      <c r="D378" s="93">
        <v>-3.6</v>
      </c>
      <c r="E378" s="91"/>
      <c r="F378" s="44"/>
      <c r="G378" s="66"/>
      <c r="H378" s="80"/>
    </row>
    <row r="379" spans="1:8" s="67" customFormat="1" ht="63" x14ac:dyDescent="0.3">
      <c r="A379" s="88" t="s">
        <v>700</v>
      </c>
      <c r="B379" s="94" t="s">
        <v>701</v>
      </c>
      <c r="C379" s="93"/>
      <c r="D379" s="93">
        <v>-0.60000000000000009</v>
      </c>
      <c r="E379" s="91"/>
      <c r="F379" s="44"/>
      <c r="G379" s="66"/>
      <c r="H379" s="80"/>
    </row>
    <row r="380" spans="1:8" s="67" customFormat="1" ht="110.25" x14ac:dyDescent="0.3">
      <c r="A380" s="88" t="s">
        <v>702</v>
      </c>
      <c r="B380" s="94" t="s">
        <v>703</v>
      </c>
      <c r="C380" s="93"/>
      <c r="D380" s="93">
        <v>-0.2</v>
      </c>
      <c r="E380" s="91"/>
      <c r="F380" s="44"/>
      <c r="G380" s="66"/>
      <c r="H380" s="80"/>
    </row>
    <row r="381" spans="1:8" s="67" customFormat="1" ht="63" x14ac:dyDescent="0.3">
      <c r="A381" s="88" t="s">
        <v>704</v>
      </c>
      <c r="B381" s="94" t="s">
        <v>705</v>
      </c>
      <c r="C381" s="93"/>
      <c r="D381" s="93">
        <v>-406.1</v>
      </c>
      <c r="E381" s="91"/>
      <c r="F381" s="44"/>
      <c r="G381" s="66"/>
      <c r="H381" s="80"/>
    </row>
    <row r="382" spans="1:8" s="67" customFormat="1" ht="103.5" customHeight="1" x14ac:dyDescent="0.3">
      <c r="A382" s="88" t="s">
        <v>706</v>
      </c>
      <c r="B382" s="94" t="s">
        <v>707</v>
      </c>
      <c r="C382" s="93"/>
      <c r="D382" s="93">
        <v>-32.4</v>
      </c>
      <c r="E382" s="91"/>
      <c r="F382" s="44"/>
      <c r="G382" s="66"/>
      <c r="H382" s="80"/>
    </row>
    <row r="383" spans="1:8" s="67" customFormat="1" ht="63" x14ac:dyDescent="0.3">
      <c r="A383" s="88" t="s">
        <v>708</v>
      </c>
      <c r="B383" s="89" t="s">
        <v>709</v>
      </c>
      <c r="C383" s="93"/>
      <c r="D383" s="93">
        <v>-25.3</v>
      </c>
      <c r="E383" s="91"/>
      <c r="F383" s="44"/>
      <c r="G383" s="66"/>
      <c r="H383" s="80"/>
    </row>
    <row r="384" spans="1:8" s="67" customFormat="1" ht="47.25" x14ac:dyDescent="0.3">
      <c r="A384" s="88" t="s">
        <v>710</v>
      </c>
      <c r="B384" s="89" t="s">
        <v>711</v>
      </c>
      <c r="C384" s="93"/>
      <c r="D384" s="93">
        <v>-221.3</v>
      </c>
      <c r="E384" s="91"/>
      <c r="F384" s="44"/>
      <c r="G384" s="66"/>
      <c r="H384" s="80"/>
    </row>
    <row r="385" spans="1:8" s="67" customFormat="1" ht="63" x14ac:dyDescent="0.3">
      <c r="A385" s="88" t="s">
        <v>712</v>
      </c>
      <c r="B385" s="89" t="s">
        <v>713</v>
      </c>
      <c r="C385" s="93"/>
      <c r="D385" s="93">
        <v>-13875</v>
      </c>
      <c r="E385" s="91"/>
      <c r="F385" s="44"/>
      <c r="G385" s="66"/>
      <c r="H385" s="80"/>
    </row>
    <row r="386" spans="1:8" s="67" customFormat="1" ht="47.25" x14ac:dyDescent="0.3">
      <c r="A386" s="88" t="s">
        <v>714</v>
      </c>
      <c r="B386" s="89" t="s">
        <v>715</v>
      </c>
      <c r="C386" s="93"/>
      <c r="D386" s="93">
        <v>-102.3</v>
      </c>
      <c r="E386" s="91"/>
      <c r="F386" s="44"/>
      <c r="G386" s="66"/>
      <c r="H386" s="80"/>
    </row>
    <row r="387" spans="1:8" s="67" customFormat="1" ht="63" x14ac:dyDescent="0.3">
      <c r="A387" s="88" t="s">
        <v>716</v>
      </c>
      <c r="B387" s="94" t="s">
        <v>717</v>
      </c>
      <c r="C387" s="93"/>
      <c r="D387" s="93">
        <v>-239.3</v>
      </c>
      <c r="E387" s="91"/>
      <c r="F387" s="44"/>
      <c r="G387" s="66"/>
      <c r="H387" s="80"/>
    </row>
    <row r="388" spans="1:8" s="67" customFormat="1" ht="63" x14ac:dyDescent="0.3">
      <c r="A388" s="88" t="s">
        <v>718</v>
      </c>
      <c r="B388" s="94" t="s">
        <v>719</v>
      </c>
      <c r="C388" s="93"/>
      <c r="D388" s="93">
        <v>-12.1</v>
      </c>
      <c r="E388" s="91"/>
      <c r="F388" s="44"/>
      <c r="G388" s="66"/>
      <c r="H388" s="80"/>
    </row>
    <row r="389" spans="1:8" s="67" customFormat="1" ht="78.75" x14ac:dyDescent="0.3">
      <c r="A389" s="88" t="s">
        <v>720</v>
      </c>
      <c r="B389" s="89" t="s">
        <v>721</v>
      </c>
      <c r="C389" s="93"/>
      <c r="D389" s="93">
        <v>-2353</v>
      </c>
      <c r="E389" s="91"/>
      <c r="F389" s="44"/>
      <c r="G389" s="66"/>
      <c r="H389" s="80"/>
    </row>
    <row r="390" spans="1:8" s="67" customFormat="1" ht="47.25" x14ac:dyDescent="0.3">
      <c r="A390" s="88" t="s">
        <v>722</v>
      </c>
      <c r="B390" s="89" t="s">
        <v>723</v>
      </c>
      <c r="C390" s="93"/>
      <c r="D390" s="93">
        <v>-1327.4</v>
      </c>
      <c r="E390" s="91"/>
      <c r="F390" s="44"/>
      <c r="G390" s="66"/>
      <c r="H390" s="80"/>
    </row>
    <row r="391" spans="1:8" s="67" customFormat="1" ht="126" x14ac:dyDescent="0.3">
      <c r="A391" s="88" t="s">
        <v>724</v>
      </c>
      <c r="B391" s="89" t="s">
        <v>725</v>
      </c>
      <c r="C391" s="93"/>
      <c r="D391" s="93">
        <v>-13.6</v>
      </c>
      <c r="E391" s="91"/>
      <c r="F391" s="44"/>
      <c r="G391" s="66"/>
      <c r="H391" s="80"/>
    </row>
    <row r="392" spans="1:8" s="67" customFormat="1" ht="78.75" x14ac:dyDescent="0.3">
      <c r="A392" s="88" t="s">
        <v>726</v>
      </c>
      <c r="B392" s="89" t="s">
        <v>727</v>
      </c>
      <c r="C392" s="93"/>
      <c r="D392" s="93">
        <v>-264.3</v>
      </c>
      <c r="E392" s="91"/>
      <c r="F392" s="44"/>
      <c r="G392" s="66"/>
      <c r="H392" s="80"/>
    </row>
    <row r="393" spans="1:8" s="67" customFormat="1" ht="110.25" x14ac:dyDescent="0.3">
      <c r="A393" s="88" t="s">
        <v>728</v>
      </c>
      <c r="B393" s="89" t="s">
        <v>729</v>
      </c>
      <c r="C393" s="93"/>
      <c r="D393" s="93">
        <v>-895.2</v>
      </c>
      <c r="E393" s="91"/>
      <c r="F393" s="44"/>
      <c r="G393" s="66"/>
      <c r="H393" s="80"/>
    </row>
    <row r="394" spans="1:8" s="67" customFormat="1" ht="78.75" x14ac:dyDescent="0.3">
      <c r="A394" s="95" t="s">
        <v>730</v>
      </c>
      <c r="B394" s="89" t="s">
        <v>731</v>
      </c>
      <c r="C394" s="93"/>
      <c r="D394" s="96">
        <v>-27.9</v>
      </c>
      <c r="E394" s="91"/>
      <c r="F394" s="44"/>
      <c r="G394" s="66"/>
      <c r="H394" s="80"/>
    </row>
    <row r="395" spans="1:8" s="67" customFormat="1" ht="78.75" x14ac:dyDescent="0.3">
      <c r="A395" s="88" t="s">
        <v>732</v>
      </c>
      <c r="B395" s="89" t="s">
        <v>733</v>
      </c>
      <c r="C395" s="93"/>
      <c r="D395" s="93">
        <v>-56.6</v>
      </c>
      <c r="E395" s="91"/>
      <c r="F395" s="44"/>
      <c r="G395" s="66"/>
      <c r="H395" s="80"/>
    </row>
    <row r="396" spans="1:8" s="67" customFormat="1" ht="47.25" x14ac:dyDescent="0.3">
      <c r="A396" s="88" t="s">
        <v>734</v>
      </c>
      <c r="B396" s="89" t="s">
        <v>735</v>
      </c>
      <c r="C396" s="93"/>
      <c r="D396" s="93">
        <v>-2705.9</v>
      </c>
      <c r="E396" s="91"/>
      <c r="F396" s="44"/>
      <c r="G396" s="66"/>
      <c r="H396" s="80"/>
    </row>
    <row r="397" spans="1:8" s="67" customFormat="1" ht="126" x14ac:dyDescent="0.3">
      <c r="A397" s="88" t="s">
        <v>736</v>
      </c>
      <c r="B397" s="89" t="s">
        <v>737</v>
      </c>
      <c r="C397" s="93"/>
      <c r="D397" s="93">
        <v>-11.5</v>
      </c>
      <c r="E397" s="91"/>
      <c r="F397" s="44"/>
      <c r="G397" s="66"/>
      <c r="H397" s="80"/>
    </row>
    <row r="398" spans="1:8" s="67" customFormat="1" ht="78.75" x14ac:dyDescent="0.3">
      <c r="A398" s="88" t="s">
        <v>738</v>
      </c>
      <c r="B398" s="89" t="s">
        <v>739</v>
      </c>
      <c r="C398" s="93"/>
      <c r="D398" s="93">
        <v>-493.1</v>
      </c>
      <c r="E398" s="91"/>
      <c r="F398" s="44"/>
      <c r="G398" s="66"/>
      <c r="H398" s="80"/>
    </row>
    <row r="399" spans="1:8" s="67" customFormat="1" ht="157.5" x14ac:dyDescent="0.3">
      <c r="A399" s="88" t="s">
        <v>740</v>
      </c>
      <c r="B399" s="89" t="s">
        <v>741</v>
      </c>
      <c r="C399" s="93"/>
      <c r="D399" s="93">
        <v>-357.9</v>
      </c>
      <c r="E399" s="91"/>
      <c r="F399" s="44"/>
      <c r="G399" s="66"/>
      <c r="H399" s="80"/>
    </row>
    <row r="400" spans="1:8" s="67" customFormat="1" ht="78.75" x14ac:dyDescent="0.3">
      <c r="A400" s="88" t="s">
        <v>742</v>
      </c>
      <c r="B400" s="89" t="s">
        <v>743</v>
      </c>
      <c r="C400" s="93"/>
      <c r="D400" s="93">
        <v>-263.3</v>
      </c>
      <c r="E400" s="91"/>
      <c r="F400" s="44"/>
      <c r="G400" s="66"/>
      <c r="H400" s="80"/>
    </row>
    <row r="401" spans="1:8" s="67" customFormat="1" ht="31.5" x14ac:dyDescent="0.3">
      <c r="A401" s="88" t="s">
        <v>744</v>
      </c>
      <c r="B401" s="89" t="s">
        <v>745</v>
      </c>
      <c r="C401" s="93"/>
      <c r="D401" s="93">
        <v>-82.1</v>
      </c>
      <c r="E401" s="91"/>
      <c r="F401" s="44"/>
      <c r="G401" s="66"/>
      <c r="H401" s="80"/>
    </row>
    <row r="402" spans="1:8" s="67" customFormat="1" ht="94.5" x14ac:dyDescent="0.3">
      <c r="A402" s="88" t="s">
        <v>746</v>
      </c>
      <c r="B402" s="89" t="s">
        <v>747</v>
      </c>
      <c r="C402" s="93"/>
      <c r="D402" s="93">
        <v>-23.2</v>
      </c>
      <c r="E402" s="91"/>
      <c r="F402" s="44"/>
      <c r="G402" s="66"/>
      <c r="H402" s="80"/>
    </row>
    <row r="403" spans="1:8" s="67" customFormat="1" ht="78.75" x14ac:dyDescent="0.3">
      <c r="A403" s="88" t="s">
        <v>748</v>
      </c>
      <c r="B403" s="89" t="s">
        <v>749</v>
      </c>
      <c r="C403" s="93"/>
      <c r="D403" s="93">
        <v>-167.6</v>
      </c>
      <c r="E403" s="91"/>
      <c r="F403" s="44"/>
      <c r="G403" s="66"/>
      <c r="H403" s="80"/>
    </row>
    <row r="404" spans="1:8" s="67" customFormat="1" ht="63" x14ac:dyDescent="0.3">
      <c r="A404" s="88" t="s">
        <v>750</v>
      </c>
      <c r="B404" s="89" t="s">
        <v>751</v>
      </c>
      <c r="C404" s="93"/>
      <c r="D404" s="93">
        <v>-0.4</v>
      </c>
      <c r="E404" s="91"/>
      <c r="F404" s="44"/>
      <c r="G404" s="66"/>
      <c r="H404" s="80"/>
    </row>
    <row r="405" spans="1:8" s="67" customFormat="1" ht="126" x14ac:dyDescent="0.3">
      <c r="A405" s="88" t="s">
        <v>752</v>
      </c>
      <c r="B405" s="89" t="s">
        <v>753</v>
      </c>
      <c r="C405" s="93"/>
      <c r="D405" s="93">
        <v>-3313.3</v>
      </c>
      <c r="E405" s="91"/>
      <c r="F405" s="44"/>
      <c r="G405" s="66"/>
      <c r="H405" s="80"/>
    </row>
    <row r="406" spans="1:8" s="67" customFormat="1" ht="78.75" x14ac:dyDescent="0.3">
      <c r="A406" s="88" t="s">
        <v>754</v>
      </c>
      <c r="B406" s="89" t="s">
        <v>755</v>
      </c>
      <c r="C406" s="93"/>
      <c r="D406" s="93">
        <v>-57423.9</v>
      </c>
      <c r="E406" s="91"/>
      <c r="F406" s="44"/>
      <c r="G406" s="66"/>
      <c r="H406" s="80"/>
    </row>
    <row r="407" spans="1:8" s="67" customFormat="1" ht="63" x14ac:dyDescent="0.3">
      <c r="A407" s="88" t="s">
        <v>756</v>
      </c>
      <c r="B407" s="89" t="s">
        <v>757</v>
      </c>
      <c r="C407" s="93"/>
      <c r="D407" s="93">
        <v>-1317.3</v>
      </c>
      <c r="E407" s="91"/>
      <c r="F407" s="44"/>
      <c r="G407" s="66"/>
      <c r="H407" s="80"/>
    </row>
    <row r="408" spans="1:8" s="67" customFormat="1" ht="63" x14ac:dyDescent="0.3">
      <c r="A408" s="88" t="s">
        <v>758</v>
      </c>
      <c r="B408" s="89" t="s">
        <v>759</v>
      </c>
      <c r="C408" s="93"/>
      <c r="D408" s="93">
        <v>-3118.3</v>
      </c>
      <c r="E408" s="91"/>
      <c r="F408" s="44"/>
      <c r="G408" s="66"/>
      <c r="H408" s="80"/>
    </row>
    <row r="409" spans="1:8" s="67" customFormat="1" ht="20.25" x14ac:dyDescent="0.3">
      <c r="A409" s="38"/>
      <c r="B409" s="63"/>
      <c r="C409" s="60"/>
      <c r="D409" s="60"/>
      <c r="E409" s="42"/>
      <c r="F409" s="44"/>
      <c r="G409" s="66"/>
      <c r="H409" s="80"/>
    </row>
    <row r="410" spans="1:8" s="67" customFormat="1" ht="20.25" x14ac:dyDescent="0.3">
      <c r="A410" s="38"/>
      <c r="B410" s="63"/>
      <c r="C410" s="60"/>
      <c r="D410" s="60"/>
      <c r="E410" s="42"/>
      <c r="F410" s="44"/>
      <c r="G410" s="66"/>
      <c r="H410" s="80"/>
    </row>
    <row r="411" spans="1:8" s="67" customFormat="1" ht="20.25" x14ac:dyDescent="0.3">
      <c r="A411" s="38"/>
      <c r="B411" s="63"/>
      <c r="C411" s="60"/>
      <c r="D411" s="60"/>
      <c r="E411" s="42"/>
      <c r="F411" s="44"/>
      <c r="G411" s="66"/>
      <c r="H411" s="80"/>
    </row>
    <row r="412" spans="1:8" s="67" customFormat="1" ht="20.25" x14ac:dyDescent="0.3">
      <c r="A412" s="38"/>
      <c r="B412" s="63"/>
      <c r="C412" s="60"/>
      <c r="D412" s="60"/>
      <c r="E412" s="42"/>
      <c r="F412" s="44"/>
      <c r="G412" s="66"/>
      <c r="H412" s="80"/>
    </row>
    <row r="413" spans="1:8" s="67" customFormat="1" ht="20.25" x14ac:dyDescent="0.3">
      <c r="A413" s="38"/>
      <c r="B413" s="63"/>
      <c r="C413" s="60"/>
      <c r="D413" s="60"/>
      <c r="E413" s="42"/>
      <c r="F413" s="44"/>
      <c r="G413" s="66"/>
      <c r="H413" s="80"/>
    </row>
    <row r="414" spans="1:8" s="67" customFormat="1" ht="20.25" x14ac:dyDescent="0.3">
      <c r="A414" s="38"/>
      <c r="B414" s="63"/>
      <c r="C414" s="60"/>
      <c r="D414" s="60"/>
      <c r="E414" s="42"/>
      <c r="F414" s="44"/>
      <c r="G414" s="66"/>
      <c r="H414" s="80"/>
    </row>
    <row r="415" spans="1:8" s="67" customFormat="1" ht="20.25" x14ac:dyDescent="0.3">
      <c r="A415" s="38"/>
      <c r="B415" s="63"/>
      <c r="C415" s="60"/>
      <c r="D415" s="60"/>
      <c r="E415" s="42"/>
      <c r="F415" s="44"/>
      <c r="G415" s="66"/>
      <c r="H415" s="80"/>
    </row>
    <row r="416" spans="1:8" s="67" customFormat="1" ht="20.25" x14ac:dyDescent="0.3">
      <c r="A416" s="38"/>
      <c r="B416" s="63"/>
      <c r="C416" s="60"/>
      <c r="D416" s="60"/>
      <c r="E416" s="42"/>
      <c r="F416" s="44"/>
      <c r="G416" s="66"/>
      <c r="H416" s="80"/>
    </row>
    <row r="417" spans="1:8" s="67" customFormat="1" ht="20.25" x14ac:dyDescent="0.3">
      <c r="A417" s="97"/>
      <c r="B417" s="77"/>
      <c r="C417" s="60"/>
      <c r="D417" s="60"/>
      <c r="E417" s="42"/>
      <c r="F417" s="44"/>
      <c r="G417" s="66"/>
      <c r="H417" s="80"/>
    </row>
    <row r="418" spans="1:8" s="67" customFormat="1" ht="20.25" x14ac:dyDescent="0.3">
      <c r="A418" s="97"/>
      <c r="B418" s="77"/>
      <c r="C418" s="60"/>
      <c r="D418" s="60"/>
      <c r="E418" s="42"/>
      <c r="F418" s="44"/>
      <c r="G418" s="66"/>
      <c r="H418" s="80"/>
    </row>
    <row r="419" spans="1:8" s="67" customFormat="1" ht="20.25" x14ac:dyDescent="0.3">
      <c r="A419" s="97"/>
      <c r="B419" s="98"/>
      <c r="C419" s="60"/>
      <c r="D419" s="60"/>
      <c r="E419" s="42"/>
      <c r="F419" s="44"/>
      <c r="G419" s="66"/>
      <c r="H419" s="80"/>
    </row>
    <row r="420" spans="1:8" s="67" customFormat="1" ht="20.25" x14ac:dyDescent="0.3">
      <c r="A420" s="97"/>
      <c r="B420" s="77"/>
      <c r="C420" s="60"/>
      <c r="D420" s="60"/>
      <c r="E420" s="42"/>
      <c r="F420" s="44"/>
      <c r="G420" s="66"/>
      <c r="H420" s="80"/>
    </row>
    <row r="421" spans="1:8" s="67" customFormat="1" ht="20.25" x14ac:dyDescent="0.3">
      <c r="A421" s="97"/>
      <c r="B421" s="77"/>
      <c r="C421" s="60"/>
      <c r="D421" s="60"/>
      <c r="E421" s="42"/>
      <c r="F421" s="44"/>
      <c r="G421" s="66"/>
      <c r="H421" s="80"/>
    </row>
    <row r="422" spans="1:8" s="67" customFormat="1" ht="20.25" x14ac:dyDescent="0.3">
      <c r="A422" s="97"/>
      <c r="B422" s="77"/>
      <c r="C422" s="60"/>
      <c r="D422" s="60"/>
      <c r="E422" s="42"/>
      <c r="F422" s="44"/>
      <c r="G422" s="66"/>
      <c r="H422" s="80"/>
    </row>
    <row r="423" spans="1:8" s="67" customFormat="1" ht="20.25" x14ac:dyDescent="0.3">
      <c r="A423" s="97"/>
      <c r="B423" s="77"/>
      <c r="C423" s="60"/>
      <c r="D423" s="60"/>
      <c r="E423" s="42"/>
      <c r="F423" s="44"/>
      <c r="G423" s="66"/>
      <c r="H423" s="80"/>
    </row>
    <row r="424" spans="1:8" s="67" customFormat="1" ht="20.25" x14ac:dyDescent="0.3">
      <c r="A424" s="97"/>
      <c r="B424" s="77"/>
      <c r="C424" s="53"/>
      <c r="D424" s="60"/>
      <c r="E424" s="42"/>
      <c r="F424" s="44"/>
      <c r="G424" s="66"/>
      <c r="H424" s="80"/>
    </row>
    <row r="425" spans="1:8" s="67" customFormat="1" ht="20.25" x14ac:dyDescent="0.3">
      <c r="A425" s="97"/>
      <c r="B425" s="99"/>
      <c r="C425" s="100"/>
      <c r="D425" s="53"/>
      <c r="E425" s="42"/>
      <c r="F425" s="44"/>
      <c r="G425" s="66"/>
      <c r="H425" s="80"/>
    </row>
    <row r="426" spans="1:8" s="67" customFormat="1" ht="20.25" x14ac:dyDescent="0.3">
      <c r="A426" s="97"/>
      <c r="B426" s="101"/>
      <c r="C426" s="60"/>
      <c r="D426" s="100"/>
      <c r="E426" s="42"/>
      <c r="F426" s="44"/>
      <c r="G426" s="66"/>
      <c r="H426" s="80"/>
    </row>
    <row r="427" spans="1:8" s="67" customFormat="1" ht="20.25" x14ac:dyDescent="0.3">
      <c r="A427" s="97"/>
      <c r="B427" s="102"/>
      <c r="C427" s="60"/>
      <c r="D427" s="60"/>
      <c r="E427" s="42"/>
      <c r="F427" s="44"/>
      <c r="G427" s="66"/>
      <c r="H427" s="80"/>
    </row>
    <row r="428" spans="1:8" s="67" customFormat="1" ht="20.25" x14ac:dyDescent="0.3">
      <c r="A428" s="97"/>
      <c r="B428" s="77"/>
      <c r="C428" s="53"/>
      <c r="D428" s="60"/>
      <c r="E428" s="42"/>
      <c r="F428" s="44"/>
      <c r="G428" s="66"/>
      <c r="H428" s="80"/>
    </row>
    <row r="429" spans="1:8" s="67" customFormat="1" ht="20.25" x14ac:dyDescent="0.3">
      <c r="A429" s="97"/>
      <c r="B429" s="99"/>
      <c r="C429" s="53"/>
      <c r="D429" s="53"/>
      <c r="E429" s="42"/>
      <c r="F429" s="44"/>
      <c r="G429" s="66"/>
      <c r="H429" s="80"/>
    </row>
    <row r="430" spans="1:8" s="67" customFormat="1" ht="20.25" x14ac:dyDescent="0.3">
      <c r="A430" s="97"/>
      <c r="B430" s="99"/>
      <c r="C430" s="100"/>
      <c r="D430" s="53"/>
      <c r="E430" s="42"/>
      <c r="F430" s="44"/>
      <c r="G430" s="66"/>
      <c r="H430" s="80"/>
    </row>
    <row r="431" spans="1:8" s="67" customFormat="1" ht="20.25" x14ac:dyDescent="0.3">
      <c r="A431" s="97"/>
      <c r="B431" s="101"/>
      <c r="C431" s="60"/>
      <c r="D431" s="100"/>
      <c r="E431" s="42"/>
      <c r="F431" s="44"/>
      <c r="G431" s="66"/>
      <c r="H431" s="80"/>
    </row>
    <row r="432" spans="1:8" s="67" customFormat="1" ht="20.25" x14ac:dyDescent="0.3">
      <c r="A432" s="97"/>
      <c r="B432" s="77"/>
      <c r="C432" s="60"/>
      <c r="D432" s="60"/>
      <c r="E432" s="42"/>
      <c r="F432" s="44"/>
      <c r="G432" s="66"/>
      <c r="H432" s="80"/>
    </row>
    <row r="433" spans="1:8" s="67" customFormat="1" ht="20.25" x14ac:dyDescent="0.3">
      <c r="A433" s="97"/>
      <c r="B433" s="77"/>
      <c r="C433" s="60"/>
      <c r="D433" s="60"/>
      <c r="E433" s="42"/>
      <c r="F433" s="44"/>
      <c r="G433" s="66"/>
      <c r="H433" s="80"/>
    </row>
    <row r="434" spans="1:8" s="67" customFormat="1" ht="20.25" x14ac:dyDescent="0.3">
      <c r="A434" s="97"/>
      <c r="B434" s="77"/>
      <c r="C434" s="53"/>
      <c r="D434" s="60"/>
      <c r="E434" s="42"/>
      <c r="F434" s="44"/>
      <c r="G434" s="66"/>
      <c r="H434" s="80"/>
    </row>
    <row r="435" spans="1:8" s="67" customFormat="1" ht="20.25" x14ac:dyDescent="0.3">
      <c r="A435" s="97"/>
      <c r="B435" s="99"/>
      <c r="C435" s="100"/>
      <c r="D435" s="53"/>
      <c r="E435" s="42"/>
      <c r="F435" s="44"/>
      <c r="G435" s="66"/>
      <c r="H435" s="80"/>
    </row>
    <row r="436" spans="1:8" s="67" customFormat="1" ht="20.25" x14ac:dyDescent="0.3">
      <c r="A436" s="97"/>
      <c r="B436" s="101"/>
      <c r="C436" s="60"/>
      <c r="D436" s="100"/>
      <c r="E436" s="42"/>
      <c r="F436" s="44"/>
      <c r="G436" s="66"/>
      <c r="H436" s="80"/>
    </row>
    <row r="437" spans="1:8" s="67" customFormat="1" ht="20.25" x14ac:dyDescent="0.3">
      <c r="A437" s="97"/>
      <c r="B437" s="84"/>
      <c r="C437" s="53"/>
      <c r="D437" s="60"/>
      <c r="E437" s="42"/>
      <c r="F437" s="44"/>
      <c r="G437" s="66"/>
      <c r="H437" s="80"/>
    </row>
    <row r="438" spans="1:8" s="67" customFormat="1" ht="20.25" x14ac:dyDescent="0.3">
      <c r="A438" s="97"/>
      <c r="B438" s="99"/>
      <c r="C438" s="53"/>
      <c r="D438" s="53"/>
      <c r="E438" s="42"/>
      <c r="F438" s="44"/>
      <c r="G438" s="66"/>
    </row>
    <row r="439" spans="1:8" s="67" customFormat="1" ht="20.25" x14ac:dyDescent="0.3">
      <c r="A439" s="97"/>
      <c r="B439" s="99"/>
      <c r="C439" s="100"/>
      <c r="D439" s="53"/>
      <c r="E439" s="42"/>
      <c r="F439" s="44"/>
      <c r="G439" s="66"/>
    </row>
    <row r="440" spans="1:8" s="67" customFormat="1" ht="20.25" x14ac:dyDescent="0.3">
      <c r="A440" s="97"/>
      <c r="B440" s="101"/>
      <c r="C440" s="60"/>
      <c r="D440" s="100"/>
      <c r="E440" s="42"/>
      <c r="F440" s="44"/>
      <c r="G440" s="66"/>
    </row>
    <row r="441" spans="1:8" s="67" customFormat="1" ht="20.25" x14ac:dyDescent="0.3">
      <c r="A441" s="97"/>
      <c r="B441" s="77"/>
      <c r="C441" s="60"/>
      <c r="D441" s="60"/>
      <c r="E441" s="42"/>
      <c r="F441" s="44"/>
      <c r="G441" s="66"/>
    </row>
    <row r="442" spans="1:8" s="67" customFormat="1" ht="20.25" x14ac:dyDescent="0.3">
      <c r="A442" s="97"/>
      <c r="B442" s="102"/>
      <c r="C442" s="60"/>
      <c r="D442" s="60"/>
      <c r="E442" s="42"/>
      <c r="F442" s="44"/>
      <c r="G442" s="66"/>
    </row>
    <row r="443" spans="1:8" s="67" customFormat="1" ht="20.25" x14ac:dyDescent="0.3">
      <c r="A443" s="97"/>
      <c r="B443" s="102"/>
      <c r="C443" s="60"/>
      <c r="D443" s="60"/>
      <c r="E443" s="42"/>
      <c r="F443" s="44"/>
      <c r="G443" s="66"/>
    </row>
    <row r="444" spans="1:8" s="67" customFormat="1" ht="20.25" x14ac:dyDescent="0.3">
      <c r="A444" s="97"/>
      <c r="B444" s="102"/>
      <c r="C444" s="60"/>
      <c r="D444" s="60"/>
      <c r="E444" s="42"/>
      <c r="F444" s="44"/>
      <c r="G444" s="66"/>
    </row>
    <row r="445" spans="1:8" ht="20.25" x14ac:dyDescent="0.3">
      <c r="A445" s="97"/>
      <c r="B445" s="84"/>
      <c r="C445" s="40"/>
      <c r="D445" s="60"/>
      <c r="E445" s="42"/>
      <c r="F445" s="44"/>
      <c r="G445" s="66"/>
    </row>
    <row r="446" spans="1:8" ht="20.25" x14ac:dyDescent="0.3">
      <c r="A446" s="103"/>
      <c r="B446" s="104"/>
      <c r="C446" s="49"/>
      <c r="D446" s="40"/>
      <c r="E446" s="42"/>
      <c r="F446" s="44"/>
      <c r="G446" s="66"/>
      <c r="H446" s="105"/>
    </row>
    <row r="447" spans="1:8" ht="20.25" x14ac:dyDescent="0.3">
      <c r="A447" s="106"/>
      <c r="B447" s="107"/>
      <c r="C447" s="53"/>
      <c r="D447" s="49"/>
      <c r="E447" s="42"/>
      <c r="F447" s="44"/>
      <c r="G447" s="66"/>
      <c r="H447" s="108"/>
    </row>
    <row r="448" spans="1:8" ht="20.25" x14ac:dyDescent="0.3">
      <c r="A448" s="97"/>
      <c r="B448" s="99"/>
      <c r="C448" s="100"/>
      <c r="D448" s="53"/>
      <c r="E448" s="42"/>
      <c r="F448" s="44"/>
      <c r="G448" s="66"/>
      <c r="H448" s="108"/>
    </row>
    <row r="449" spans="1:8" ht="20.25" x14ac:dyDescent="0.3">
      <c r="A449" s="97"/>
      <c r="B449" s="101"/>
      <c r="C449" s="60"/>
      <c r="D449" s="100"/>
      <c r="E449" s="42"/>
      <c r="F449" s="44"/>
      <c r="G449" s="66"/>
      <c r="H449" s="108"/>
    </row>
    <row r="450" spans="1:8" ht="20.25" x14ac:dyDescent="0.3">
      <c r="A450" s="97"/>
      <c r="B450" s="77"/>
      <c r="C450" s="53"/>
      <c r="D450" s="60"/>
      <c r="E450" s="42"/>
      <c r="F450" s="44"/>
      <c r="G450" s="66"/>
      <c r="H450" s="108"/>
    </row>
    <row r="451" spans="1:8" ht="20.25" x14ac:dyDescent="0.3">
      <c r="A451" s="97"/>
      <c r="B451" s="99"/>
      <c r="C451" s="100"/>
      <c r="D451" s="53"/>
      <c r="E451" s="42"/>
      <c r="F451" s="44"/>
      <c r="G451" s="66"/>
      <c r="H451" s="108"/>
    </row>
    <row r="452" spans="1:8" ht="20.25" x14ac:dyDescent="0.3">
      <c r="A452" s="97"/>
      <c r="B452" s="101"/>
      <c r="C452" s="60"/>
      <c r="D452" s="100"/>
      <c r="E452" s="42"/>
      <c r="F452" s="44"/>
      <c r="G452" s="66"/>
      <c r="H452" s="108"/>
    </row>
    <row r="453" spans="1:8" ht="20.25" x14ac:dyDescent="0.3">
      <c r="A453" s="97"/>
      <c r="B453" s="84"/>
      <c r="C453" s="60"/>
      <c r="D453" s="60"/>
      <c r="E453" s="42"/>
      <c r="F453" s="44"/>
      <c r="G453" s="66"/>
      <c r="H453" s="108"/>
    </row>
    <row r="454" spans="1:8" ht="20.25" x14ac:dyDescent="0.3">
      <c r="A454" s="97"/>
      <c r="B454" s="77"/>
      <c r="C454" s="60"/>
      <c r="D454" s="60"/>
      <c r="E454" s="42"/>
      <c r="F454" s="44"/>
      <c r="G454" s="66"/>
      <c r="H454" s="108"/>
    </row>
    <row r="455" spans="1:8" ht="20.25" x14ac:dyDescent="0.3">
      <c r="A455" s="97"/>
      <c r="B455" s="77"/>
      <c r="C455" s="60"/>
      <c r="D455" s="60"/>
      <c r="E455" s="42"/>
      <c r="F455" s="44"/>
      <c r="G455" s="66"/>
      <c r="H455" s="108"/>
    </row>
    <row r="456" spans="1:8" ht="20.25" x14ac:dyDescent="0.3">
      <c r="A456" s="97"/>
      <c r="B456" s="84"/>
      <c r="C456" s="53"/>
      <c r="D456" s="60"/>
      <c r="E456" s="42"/>
      <c r="F456" s="44"/>
      <c r="G456" s="66"/>
      <c r="H456" s="108"/>
    </row>
    <row r="457" spans="1:8" ht="20.25" x14ac:dyDescent="0.3">
      <c r="A457" s="97"/>
      <c r="B457" s="99"/>
      <c r="C457" s="100"/>
      <c r="D457" s="53"/>
      <c r="E457" s="42"/>
      <c r="F457" s="44"/>
      <c r="G457" s="66"/>
      <c r="H457" s="108"/>
    </row>
    <row r="458" spans="1:8" ht="20.25" x14ac:dyDescent="0.3">
      <c r="A458" s="97"/>
      <c r="B458" s="101"/>
      <c r="C458" s="60"/>
      <c r="D458" s="100"/>
      <c r="E458" s="42"/>
      <c r="F458" s="44"/>
      <c r="G458" s="66"/>
      <c r="H458" s="108"/>
    </row>
    <row r="459" spans="1:8" ht="20.25" x14ac:dyDescent="0.3">
      <c r="A459" s="97"/>
      <c r="B459" s="84"/>
      <c r="C459" s="60"/>
      <c r="D459" s="60"/>
      <c r="E459" s="42"/>
      <c r="F459" s="44"/>
      <c r="G459" s="66"/>
      <c r="H459" s="108"/>
    </row>
    <row r="460" spans="1:8" ht="20.25" x14ac:dyDescent="0.3">
      <c r="A460" s="97"/>
      <c r="B460" s="77"/>
      <c r="C460" s="60"/>
      <c r="D460" s="60"/>
      <c r="E460" s="42"/>
      <c r="F460" s="44"/>
      <c r="G460" s="66"/>
      <c r="H460" s="108"/>
    </row>
    <row r="461" spans="1:8" ht="20.25" x14ac:dyDescent="0.3">
      <c r="A461" s="97"/>
      <c r="B461" s="84"/>
      <c r="C461" s="53"/>
      <c r="D461" s="60"/>
      <c r="E461" s="42"/>
      <c r="F461" s="44"/>
      <c r="G461" s="66"/>
      <c r="H461" s="108"/>
    </row>
    <row r="462" spans="1:8" ht="20.25" x14ac:dyDescent="0.3">
      <c r="A462" s="97"/>
      <c r="B462" s="99"/>
      <c r="C462" s="47"/>
      <c r="D462" s="53"/>
      <c r="E462" s="42"/>
      <c r="F462" s="44"/>
      <c r="G462" s="66"/>
      <c r="H462" s="108"/>
    </row>
    <row r="463" spans="1:8" ht="20.25" x14ac:dyDescent="0.3">
      <c r="A463" s="103"/>
      <c r="B463" s="109"/>
      <c r="C463" s="49"/>
      <c r="D463" s="47"/>
      <c r="E463" s="42"/>
      <c r="F463" s="44"/>
      <c r="G463" s="66"/>
      <c r="H463" s="105"/>
    </row>
    <row r="464" spans="1:8" ht="20.25" x14ac:dyDescent="0.3">
      <c r="A464" s="106"/>
      <c r="B464" s="107"/>
      <c r="C464" s="53"/>
      <c r="D464" s="49"/>
      <c r="E464" s="42"/>
      <c r="F464" s="44"/>
      <c r="G464" s="66"/>
      <c r="H464" s="108"/>
    </row>
    <row r="465" spans="1:9" ht="20.25" x14ac:dyDescent="0.3">
      <c r="A465" s="97"/>
      <c r="B465" s="99"/>
      <c r="C465" s="100"/>
      <c r="D465" s="53"/>
      <c r="E465" s="42"/>
      <c r="F465" s="44"/>
      <c r="G465" s="66"/>
      <c r="H465" s="108"/>
    </row>
    <row r="466" spans="1:9" ht="20.25" x14ac:dyDescent="0.3">
      <c r="A466" s="97"/>
      <c r="B466" s="101"/>
      <c r="C466" s="60"/>
      <c r="D466" s="100"/>
      <c r="E466" s="42"/>
      <c r="F466" s="44"/>
      <c r="G466" s="66"/>
      <c r="H466" s="108"/>
    </row>
    <row r="467" spans="1:9" ht="20.25" x14ac:dyDescent="0.3">
      <c r="A467" s="97"/>
      <c r="B467" s="102"/>
      <c r="C467" s="53"/>
      <c r="D467" s="60"/>
      <c r="E467" s="42"/>
      <c r="F467" s="44"/>
      <c r="G467" s="66"/>
      <c r="H467" s="108"/>
    </row>
    <row r="468" spans="1:9" ht="20.25" x14ac:dyDescent="0.3">
      <c r="A468" s="97"/>
      <c r="B468" s="99"/>
      <c r="C468" s="47"/>
      <c r="D468" s="53"/>
      <c r="E468" s="42"/>
      <c r="F468" s="44"/>
      <c r="G468" s="66"/>
      <c r="H468" s="108"/>
    </row>
    <row r="469" spans="1:9" ht="20.25" x14ac:dyDescent="0.3">
      <c r="A469" s="103"/>
      <c r="B469" s="109"/>
      <c r="C469" s="49"/>
      <c r="D469" s="47"/>
      <c r="E469" s="42"/>
      <c r="F469" s="44"/>
      <c r="G469" s="66"/>
      <c r="H469" s="105"/>
      <c r="I469" s="110"/>
    </row>
    <row r="470" spans="1:9" ht="20.25" x14ac:dyDescent="0.3">
      <c r="A470" s="106"/>
      <c r="B470" s="107"/>
      <c r="C470" s="53"/>
      <c r="D470" s="49"/>
      <c r="E470" s="42"/>
      <c r="F470" s="44"/>
      <c r="G470" s="66"/>
      <c r="H470" s="108"/>
      <c r="I470" s="110"/>
    </row>
    <row r="471" spans="1:9" ht="20.25" x14ac:dyDescent="0.3">
      <c r="A471" s="97"/>
      <c r="B471" s="99"/>
      <c r="C471" s="100"/>
      <c r="D471" s="53"/>
      <c r="E471" s="42"/>
      <c r="F471" s="44"/>
      <c r="G471" s="66"/>
      <c r="H471" s="108"/>
      <c r="I471" s="110"/>
    </row>
    <row r="472" spans="1:9" ht="20.25" x14ac:dyDescent="0.3">
      <c r="A472" s="97"/>
      <c r="B472" s="101"/>
      <c r="C472" s="60"/>
      <c r="D472" s="100"/>
      <c r="E472" s="42"/>
      <c r="F472" s="44"/>
      <c r="G472" s="66"/>
      <c r="H472" s="108"/>
      <c r="I472" s="110"/>
    </row>
    <row r="473" spans="1:9" ht="20.25" x14ac:dyDescent="0.3">
      <c r="A473" s="97"/>
      <c r="B473" s="98"/>
      <c r="C473" s="60"/>
      <c r="D473" s="60"/>
      <c r="E473" s="42"/>
      <c r="F473" s="44"/>
      <c r="G473" s="66"/>
      <c r="H473" s="108"/>
      <c r="I473" s="110"/>
    </row>
    <row r="474" spans="1:9" ht="20.25" x14ac:dyDescent="0.3">
      <c r="A474" s="97"/>
      <c r="B474" s="77"/>
      <c r="C474" s="60"/>
      <c r="D474" s="60"/>
      <c r="E474" s="42"/>
      <c r="F474" s="44"/>
      <c r="G474" s="66"/>
      <c r="H474" s="108"/>
      <c r="I474" s="110"/>
    </row>
    <row r="475" spans="1:9" ht="20.25" x14ac:dyDescent="0.3">
      <c r="A475" s="97"/>
      <c r="B475" s="84"/>
      <c r="C475" s="60"/>
      <c r="D475" s="60"/>
      <c r="E475" s="42"/>
      <c r="F475" s="44"/>
      <c r="G475" s="66"/>
      <c r="H475" s="108"/>
      <c r="I475" s="110"/>
    </row>
    <row r="476" spans="1:9" ht="20.25" x14ac:dyDescent="0.3">
      <c r="A476" s="97"/>
      <c r="B476" s="77"/>
      <c r="C476" s="53"/>
      <c r="D476" s="60"/>
      <c r="E476" s="42"/>
      <c r="F476" s="44"/>
      <c r="G476" s="66"/>
      <c r="H476" s="108"/>
      <c r="I476" s="110"/>
    </row>
    <row r="477" spans="1:9" ht="20.25" x14ac:dyDescent="0.3">
      <c r="A477" s="97"/>
      <c r="B477" s="99"/>
      <c r="C477" s="100"/>
      <c r="D477" s="53"/>
      <c r="E477" s="42"/>
      <c r="F477" s="44"/>
      <c r="G477" s="66"/>
      <c r="H477" s="108"/>
      <c r="I477" s="110"/>
    </row>
    <row r="478" spans="1:9" ht="20.25" x14ac:dyDescent="0.3">
      <c r="A478" s="97"/>
      <c r="B478" s="101"/>
      <c r="C478" s="60"/>
      <c r="D478" s="100"/>
      <c r="E478" s="42"/>
      <c r="F478" s="44"/>
      <c r="G478" s="66"/>
      <c r="H478" s="108"/>
      <c r="I478" s="110"/>
    </row>
    <row r="479" spans="1:9" ht="20.25" x14ac:dyDescent="0.3">
      <c r="A479" s="97"/>
      <c r="B479" s="98"/>
      <c r="C479" s="60"/>
      <c r="D479" s="60"/>
      <c r="E479" s="42"/>
      <c r="F479" s="44"/>
      <c r="G479" s="66"/>
      <c r="H479" s="108"/>
      <c r="I479" s="110"/>
    </row>
    <row r="480" spans="1:9" ht="20.25" x14ac:dyDescent="0.3">
      <c r="A480" s="97"/>
      <c r="B480" s="98"/>
      <c r="C480" s="60"/>
      <c r="D480" s="60"/>
      <c r="E480" s="42"/>
      <c r="F480" s="44"/>
      <c r="G480" s="66"/>
      <c r="H480" s="108"/>
      <c r="I480" s="110"/>
    </row>
    <row r="481" spans="1:9" ht="20.25" x14ac:dyDescent="0.3">
      <c r="A481" s="97"/>
      <c r="B481" s="77"/>
      <c r="C481" s="60"/>
      <c r="D481" s="60"/>
      <c r="E481" s="42"/>
      <c r="F481" s="44"/>
      <c r="G481" s="66"/>
      <c r="H481" s="108"/>
      <c r="I481" s="110"/>
    </row>
    <row r="482" spans="1:9" ht="20.25" x14ac:dyDescent="0.3">
      <c r="A482" s="97"/>
      <c r="B482" s="98"/>
      <c r="C482" s="53"/>
      <c r="D482" s="60"/>
      <c r="E482" s="42"/>
      <c r="F482" s="44"/>
      <c r="G482" s="66"/>
      <c r="H482" s="108"/>
      <c r="I482" s="110"/>
    </row>
    <row r="483" spans="1:9" ht="20.25" x14ac:dyDescent="0.3">
      <c r="A483" s="97"/>
      <c r="B483" s="99"/>
      <c r="C483" s="53"/>
      <c r="D483" s="53"/>
      <c r="E483" s="42"/>
      <c r="F483" s="44"/>
      <c r="G483" s="66"/>
      <c r="H483" s="108"/>
      <c r="I483" s="110"/>
    </row>
    <row r="484" spans="1:9" ht="20.25" x14ac:dyDescent="0.3">
      <c r="A484" s="97"/>
      <c r="B484" s="99"/>
      <c r="C484" s="53"/>
      <c r="D484" s="53"/>
      <c r="E484" s="42"/>
      <c r="F484" s="44"/>
      <c r="G484" s="66"/>
      <c r="H484" s="108"/>
      <c r="I484" s="110"/>
    </row>
    <row r="485" spans="1:9" ht="20.25" x14ac:dyDescent="0.3">
      <c r="A485" s="97"/>
      <c r="B485" s="99"/>
      <c r="C485" s="53"/>
      <c r="D485" s="53"/>
      <c r="E485" s="42"/>
      <c r="F485" s="44"/>
      <c r="G485" s="66"/>
      <c r="H485" s="108"/>
      <c r="I485" s="110"/>
    </row>
    <row r="486" spans="1:9" ht="20.25" x14ac:dyDescent="0.3">
      <c r="A486" s="97"/>
      <c r="B486" s="99"/>
      <c r="C486" s="53"/>
      <c r="D486" s="53"/>
      <c r="E486" s="42"/>
      <c r="F486" s="44"/>
      <c r="G486" s="66"/>
      <c r="H486" s="108"/>
      <c r="I486" s="110"/>
    </row>
    <row r="487" spans="1:9" ht="20.25" x14ac:dyDescent="0.3">
      <c r="A487" s="97"/>
      <c r="B487" s="99"/>
      <c r="C487" s="100"/>
      <c r="D487" s="53"/>
      <c r="E487" s="42"/>
      <c r="F487" s="44"/>
      <c r="G487" s="66"/>
      <c r="H487" s="108"/>
      <c r="I487" s="110"/>
    </row>
    <row r="488" spans="1:9" ht="20.25" x14ac:dyDescent="0.3">
      <c r="A488" s="97"/>
      <c r="B488" s="101"/>
      <c r="C488" s="60"/>
      <c r="D488" s="100"/>
      <c r="E488" s="42"/>
      <c r="F488" s="44"/>
      <c r="G488" s="66"/>
      <c r="H488" s="108"/>
      <c r="I488" s="110"/>
    </row>
    <row r="489" spans="1:9" ht="20.25" x14ac:dyDescent="0.3">
      <c r="A489" s="97"/>
      <c r="B489" s="102"/>
      <c r="C489" s="60"/>
      <c r="D489" s="60"/>
      <c r="E489" s="42"/>
      <c r="F489" s="44"/>
      <c r="G489" s="66"/>
      <c r="H489" s="108"/>
      <c r="I489" s="110"/>
    </row>
    <row r="490" spans="1:9" ht="20.25" x14ac:dyDescent="0.3">
      <c r="A490" s="97"/>
      <c r="B490" s="98"/>
      <c r="C490" s="53"/>
      <c r="D490" s="60"/>
      <c r="E490" s="42"/>
      <c r="F490" s="44"/>
      <c r="G490" s="66"/>
      <c r="H490" s="108"/>
      <c r="I490" s="110"/>
    </row>
    <row r="491" spans="1:9" ht="20.25" x14ac:dyDescent="0.3">
      <c r="A491" s="97"/>
      <c r="B491" s="99"/>
      <c r="C491" s="100"/>
      <c r="D491" s="53"/>
      <c r="E491" s="42">
        <f t="shared" ref="E491:E534" si="1">D491-C491</f>
        <v>0</v>
      </c>
      <c r="F491" s="44"/>
      <c r="G491" s="66"/>
      <c r="H491" s="108"/>
      <c r="I491" s="110"/>
    </row>
    <row r="492" spans="1:9" ht="20.25" x14ac:dyDescent="0.3">
      <c r="A492" s="97"/>
      <c r="B492" s="101"/>
      <c r="C492" s="60"/>
      <c r="D492" s="100"/>
      <c r="E492" s="42">
        <f t="shared" si="1"/>
        <v>0</v>
      </c>
      <c r="F492" s="44"/>
      <c r="G492" s="66"/>
      <c r="H492" s="108"/>
      <c r="I492" s="110"/>
    </row>
    <row r="493" spans="1:9" ht="20.25" x14ac:dyDescent="0.3">
      <c r="A493" s="97"/>
      <c r="B493" s="98"/>
      <c r="C493" s="60"/>
      <c r="D493" s="60"/>
      <c r="E493" s="42">
        <f t="shared" si="1"/>
        <v>0</v>
      </c>
      <c r="F493" s="44"/>
      <c r="G493" s="66"/>
      <c r="H493" s="108"/>
      <c r="I493" s="110"/>
    </row>
    <row r="494" spans="1:9" ht="20.25" x14ac:dyDescent="0.3">
      <c r="A494" s="97"/>
      <c r="B494" s="98"/>
      <c r="C494" s="40"/>
      <c r="D494" s="60"/>
      <c r="E494" s="42">
        <f t="shared" si="1"/>
        <v>0</v>
      </c>
      <c r="F494" s="44"/>
      <c r="G494" s="66"/>
      <c r="H494" s="108"/>
    </row>
    <row r="495" spans="1:9" ht="20.25" x14ac:dyDescent="0.3">
      <c r="A495" s="103"/>
      <c r="B495" s="104"/>
      <c r="C495" s="49"/>
      <c r="D495" s="40"/>
      <c r="E495" s="42">
        <f t="shared" si="1"/>
        <v>0</v>
      </c>
      <c r="F495" s="44"/>
      <c r="G495" s="66"/>
      <c r="H495" s="105"/>
    </row>
    <row r="496" spans="1:9" s="67" customFormat="1" ht="20.25" x14ac:dyDescent="0.3">
      <c r="A496" s="106"/>
      <c r="B496" s="107"/>
      <c r="C496" s="30"/>
      <c r="D496" s="49"/>
      <c r="E496" s="42">
        <f t="shared" si="1"/>
        <v>0</v>
      </c>
      <c r="F496" s="44"/>
      <c r="G496" s="66"/>
      <c r="H496" s="111"/>
    </row>
    <row r="497" spans="1:8" s="67" customFormat="1" ht="20.25" x14ac:dyDescent="0.3">
      <c r="A497" s="97"/>
      <c r="B497" s="99"/>
      <c r="C497" s="112"/>
      <c r="D497" s="30"/>
      <c r="E497" s="42">
        <f t="shared" si="1"/>
        <v>0</v>
      </c>
      <c r="F497" s="44"/>
      <c r="G497" s="66"/>
      <c r="H497" s="111"/>
    </row>
    <row r="498" spans="1:8" s="67" customFormat="1" ht="20.25" x14ac:dyDescent="0.3">
      <c r="A498" s="97"/>
      <c r="B498" s="101"/>
      <c r="C498" s="40"/>
      <c r="D498" s="112"/>
      <c r="E498" s="42">
        <f t="shared" si="1"/>
        <v>0</v>
      </c>
      <c r="F498" s="44"/>
      <c r="G498" s="66"/>
      <c r="H498" s="111"/>
    </row>
    <row r="499" spans="1:8" s="67" customFormat="1" ht="20.25" x14ac:dyDescent="0.3">
      <c r="A499" s="97"/>
      <c r="B499" s="77"/>
      <c r="C499" s="40"/>
      <c r="D499" s="40"/>
      <c r="E499" s="42">
        <f t="shared" si="1"/>
        <v>0</v>
      </c>
      <c r="F499" s="44"/>
      <c r="G499" s="66"/>
      <c r="H499" s="111"/>
    </row>
    <row r="500" spans="1:8" s="67" customFormat="1" ht="20.25" x14ac:dyDescent="0.3">
      <c r="A500" s="97"/>
      <c r="B500" s="77"/>
      <c r="C500" s="40"/>
      <c r="D500" s="40"/>
      <c r="E500" s="42">
        <f t="shared" si="1"/>
        <v>0</v>
      </c>
      <c r="F500" s="44"/>
      <c r="G500" s="66"/>
      <c r="H500" s="111"/>
    </row>
    <row r="501" spans="1:8" s="67" customFormat="1" ht="20.25" x14ac:dyDescent="0.3">
      <c r="A501" s="97"/>
      <c r="B501" s="84"/>
      <c r="C501" s="30"/>
      <c r="D501" s="40"/>
      <c r="E501" s="42">
        <f t="shared" si="1"/>
        <v>0</v>
      </c>
      <c r="F501" s="44"/>
      <c r="G501" s="66"/>
      <c r="H501" s="111"/>
    </row>
    <row r="502" spans="1:8" s="67" customFormat="1" ht="20.25" x14ac:dyDescent="0.3">
      <c r="A502" s="97"/>
      <c r="B502" s="99"/>
      <c r="C502" s="30"/>
      <c r="D502" s="30"/>
      <c r="E502" s="42">
        <f t="shared" si="1"/>
        <v>0</v>
      </c>
      <c r="F502" s="44"/>
      <c r="G502" s="66"/>
      <c r="H502" s="111"/>
    </row>
    <row r="503" spans="1:8" ht="20.25" x14ac:dyDescent="0.3">
      <c r="A503" s="97"/>
      <c r="B503" s="99"/>
      <c r="C503" s="40"/>
      <c r="D503" s="30"/>
      <c r="E503" s="42">
        <f t="shared" si="1"/>
        <v>0</v>
      </c>
      <c r="F503" s="44"/>
      <c r="G503" s="66"/>
      <c r="H503" s="108"/>
    </row>
    <row r="504" spans="1:8" ht="20.25" x14ac:dyDescent="0.3">
      <c r="A504" s="103"/>
      <c r="B504" s="104"/>
      <c r="C504" s="49"/>
      <c r="D504" s="40"/>
      <c r="E504" s="42">
        <f t="shared" si="1"/>
        <v>0</v>
      </c>
      <c r="F504" s="44"/>
      <c r="G504" s="66"/>
      <c r="H504" s="105"/>
    </row>
    <row r="505" spans="1:8" s="67" customFormat="1" ht="20.25" x14ac:dyDescent="0.3">
      <c r="A505" s="106"/>
      <c r="B505" s="107"/>
      <c r="C505" s="53"/>
      <c r="D505" s="49"/>
      <c r="E505" s="42">
        <f t="shared" si="1"/>
        <v>0</v>
      </c>
      <c r="F505" s="44"/>
      <c r="G505" s="66"/>
      <c r="H505" s="111"/>
    </row>
    <row r="506" spans="1:8" s="67" customFormat="1" ht="20.25" x14ac:dyDescent="0.3">
      <c r="A506" s="97"/>
      <c r="B506" s="99"/>
      <c r="C506" s="100"/>
      <c r="D506" s="53"/>
      <c r="E506" s="42">
        <f t="shared" si="1"/>
        <v>0</v>
      </c>
      <c r="F506" s="44"/>
      <c r="G506" s="66"/>
      <c r="H506" s="111"/>
    </row>
    <row r="507" spans="1:8" s="67" customFormat="1" ht="20.25" x14ac:dyDescent="0.3">
      <c r="A507" s="97"/>
      <c r="B507" s="101"/>
      <c r="C507" s="60"/>
      <c r="D507" s="100"/>
      <c r="E507" s="42">
        <f t="shared" si="1"/>
        <v>0</v>
      </c>
      <c r="F507" s="44"/>
      <c r="G507" s="66"/>
      <c r="H507" s="111"/>
    </row>
    <row r="508" spans="1:8" s="67" customFormat="1" ht="20.25" x14ac:dyDescent="0.3">
      <c r="A508" s="97"/>
      <c r="B508" s="77"/>
      <c r="C508" s="60"/>
      <c r="D508" s="60"/>
      <c r="E508" s="42">
        <f t="shared" si="1"/>
        <v>0</v>
      </c>
      <c r="F508" s="44"/>
      <c r="G508" s="66"/>
      <c r="H508" s="111"/>
    </row>
    <row r="509" spans="1:8" s="67" customFormat="1" ht="20.25" x14ac:dyDescent="0.3">
      <c r="A509" s="97"/>
      <c r="B509" s="84"/>
      <c r="C509" s="53"/>
      <c r="D509" s="60"/>
      <c r="E509" s="42">
        <f t="shared" si="1"/>
        <v>0</v>
      </c>
      <c r="F509" s="44"/>
      <c r="G509" s="66"/>
      <c r="H509" s="111"/>
    </row>
    <row r="510" spans="1:8" s="67" customFormat="1" ht="20.25" x14ac:dyDescent="0.3">
      <c r="A510" s="97"/>
      <c r="B510" s="99"/>
      <c r="C510" s="100"/>
      <c r="D510" s="53"/>
      <c r="E510" s="42">
        <f t="shared" si="1"/>
        <v>0</v>
      </c>
      <c r="F510" s="44"/>
      <c r="G510" s="66"/>
      <c r="H510" s="111"/>
    </row>
    <row r="511" spans="1:8" s="67" customFormat="1" ht="20.25" x14ac:dyDescent="0.3">
      <c r="A511" s="97"/>
      <c r="B511" s="101"/>
      <c r="C511" s="60"/>
      <c r="D511" s="100"/>
      <c r="E511" s="42">
        <f t="shared" si="1"/>
        <v>0</v>
      </c>
      <c r="F511" s="44"/>
      <c r="G511" s="66"/>
      <c r="H511" s="111"/>
    </row>
    <row r="512" spans="1:8" s="67" customFormat="1" ht="20.25" x14ac:dyDescent="0.3">
      <c r="A512" s="97"/>
      <c r="B512" s="109"/>
      <c r="C512" s="60"/>
      <c r="D512" s="60"/>
      <c r="E512" s="42">
        <f t="shared" si="1"/>
        <v>0</v>
      </c>
      <c r="F512" s="44"/>
      <c r="G512" s="66"/>
      <c r="H512" s="111"/>
    </row>
    <row r="513" spans="1:9" s="67" customFormat="1" ht="20.25" x14ac:dyDescent="0.3">
      <c r="A513" s="97"/>
      <c r="B513" s="98"/>
      <c r="C513" s="53"/>
      <c r="D513" s="60"/>
      <c r="E513" s="42">
        <f t="shared" si="1"/>
        <v>0</v>
      </c>
      <c r="F513" s="44"/>
      <c r="G513" s="66"/>
      <c r="H513" s="111"/>
    </row>
    <row r="514" spans="1:9" s="67" customFormat="1" ht="20.25" x14ac:dyDescent="0.3">
      <c r="A514" s="97"/>
      <c r="B514" s="99"/>
      <c r="C514" s="53"/>
      <c r="D514" s="53"/>
      <c r="E514" s="42">
        <f t="shared" si="1"/>
        <v>0</v>
      </c>
      <c r="F514" s="44"/>
      <c r="G514" s="66"/>
      <c r="H514" s="111"/>
    </row>
    <row r="515" spans="1:9" s="67" customFormat="1" ht="20.25" x14ac:dyDescent="0.3">
      <c r="A515" s="97"/>
      <c r="B515" s="99"/>
      <c r="C515" s="100"/>
      <c r="D515" s="53"/>
      <c r="E515" s="42">
        <f t="shared" si="1"/>
        <v>0</v>
      </c>
      <c r="F515" s="44"/>
      <c r="G515" s="66"/>
      <c r="H515" s="111"/>
    </row>
    <row r="516" spans="1:9" s="67" customFormat="1" ht="20.25" x14ac:dyDescent="0.3">
      <c r="A516" s="97"/>
      <c r="B516" s="101"/>
      <c r="C516" s="60"/>
      <c r="D516" s="100"/>
      <c r="E516" s="42">
        <f t="shared" si="1"/>
        <v>0</v>
      </c>
      <c r="F516" s="44"/>
      <c r="G516" s="66"/>
      <c r="H516" s="111"/>
    </row>
    <row r="517" spans="1:9" s="67" customFormat="1" ht="20.25" x14ac:dyDescent="0.3">
      <c r="A517" s="97"/>
      <c r="B517" s="109"/>
      <c r="C517" s="53"/>
      <c r="D517" s="60"/>
      <c r="E517" s="42">
        <f t="shared" si="1"/>
        <v>0</v>
      </c>
      <c r="F517" s="44"/>
      <c r="G517" s="66"/>
      <c r="H517" s="111"/>
    </row>
    <row r="518" spans="1:9" s="67" customFormat="1" ht="20.25" x14ac:dyDescent="0.3">
      <c r="A518" s="97"/>
      <c r="B518" s="99"/>
      <c r="C518" s="53"/>
      <c r="D518" s="53"/>
      <c r="E518" s="42">
        <f t="shared" si="1"/>
        <v>0</v>
      </c>
      <c r="F518" s="44"/>
      <c r="G518" s="66"/>
      <c r="H518" s="111"/>
    </row>
    <row r="519" spans="1:9" s="67" customFormat="1" ht="20.25" x14ac:dyDescent="0.3">
      <c r="A519" s="97"/>
      <c r="B519" s="99"/>
      <c r="C519" s="53"/>
      <c r="D519" s="53"/>
      <c r="E519" s="42">
        <f t="shared" si="1"/>
        <v>0</v>
      </c>
      <c r="F519" s="44"/>
      <c r="G519" s="66"/>
      <c r="H519" s="111"/>
    </row>
    <row r="520" spans="1:9" s="67" customFormat="1" ht="20.25" x14ac:dyDescent="0.3">
      <c r="A520" s="97"/>
      <c r="B520" s="99"/>
      <c r="C520" s="100"/>
      <c r="D520" s="53"/>
      <c r="E520" s="42">
        <f t="shared" si="1"/>
        <v>0</v>
      </c>
      <c r="F520" s="44"/>
      <c r="G520" s="66"/>
      <c r="H520" s="111"/>
    </row>
    <row r="521" spans="1:9" s="67" customFormat="1" ht="20.25" x14ac:dyDescent="0.3">
      <c r="A521" s="97"/>
      <c r="B521" s="101"/>
      <c r="C521" s="60"/>
      <c r="D521" s="100"/>
      <c r="E521" s="42">
        <f t="shared" si="1"/>
        <v>0</v>
      </c>
      <c r="F521" s="44"/>
      <c r="G521" s="66"/>
      <c r="H521" s="111"/>
    </row>
    <row r="522" spans="1:9" s="67" customFormat="1" ht="20.25" x14ac:dyDescent="0.3">
      <c r="A522" s="97"/>
      <c r="B522" s="98"/>
      <c r="C522" s="60"/>
      <c r="D522" s="60"/>
      <c r="E522" s="42">
        <f t="shared" si="1"/>
        <v>0</v>
      </c>
      <c r="F522" s="44"/>
      <c r="G522" s="66"/>
      <c r="H522" s="111"/>
    </row>
    <row r="523" spans="1:9" s="67" customFormat="1" ht="20.25" x14ac:dyDescent="0.3">
      <c r="A523" s="97"/>
      <c r="B523" s="98"/>
      <c r="C523" s="60"/>
      <c r="D523" s="60"/>
      <c r="E523" s="42">
        <f t="shared" si="1"/>
        <v>0</v>
      </c>
      <c r="F523" s="44"/>
      <c r="G523" s="66"/>
      <c r="H523" s="111"/>
    </row>
    <row r="524" spans="1:9" ht="20.25" x14ac:dyDescent="0.3">
      <c r="A524" s="97"/>
      <c r="B524" s="98"/>
      <c r="C524" s="47"/>
      <c r="D524" s="60"/>
      <c r="E524" s="42">
        <f t="shared" si="1"/>
        <v>0</v>
      </c>
      <c r="F524" s="44"/>
      <c r="G524" s="66"/>
      <c r="H524" s="108"/>
    </row>
    <row r="525" spans="1:9" ht="20.25" x14ac:dyDescent="0.3">
      <c r="A525" s="103"/>
      <c r="B525" s="109"/>
      <c r="C525" s="49"/>
      <c r="D525" s="47"/>
      <c r="E525" s="42">
        <f t="shared" si="1"/>
        <v>0</v>
      </c>
      <c r="F525" s="44"/>
      <c r="G525" s="66"/>
      <c r="H525" s="105"/>
      <c r="I525" s="110"/>
    </row>
    <row r="526" spans="1:9" ht="20.25" x14ac:dyDescent="0.3">
      <c r="A526" s="106"/>
      <c r="B526" s="107"/>
      <c r="C526" s="53"/>
      <c r="D526" s="49"/>
      <c r="E526" s="42">
        <f t="shared" si="1"/>
        <v>0</v>
      </c>
      <c r="F526" s="44"/>
      <c r="G526" s="66"/>
      <c r="H526" s="108"/>
      <c r="I526" s="110"/>
    </row>
    <row r="527" spans="1:9" ht="20.25" x14ac:dyDescent="0.3">
      <c r="A527" s="97"/>
      <c r="B527" s="99"/>
      <c r="C527" s="53"/>
      <c r="D527" s="53"/>
      <c r="E527" s="42">
        <f t="shared" si="1"/>
        <v>0</v>
      </c>
      <c r="F527" s="44"/>
      <c r="G527" s="66"/>
      <c r="H527" s="108"/>
      <c r="I527" s="110"/>
    </row>
    <row r="528" spans="1:9" ht="20.25" x14ac:dyDescent="0.3">
      <c r="A528" s="97"/>
      <c r="B528" s="99"/>
      <c r="C528" s="53"/>
      <c r="D528" s="53"/>
      <c r="E528" s="42">
        <f t="shared" si="1"/>
        <v>0</v>
      </c>
      <c r="F528" s="44"/>
      <c r="G528" s="66"/>
      <c r="H528" s="108"/>
      <c r="I528" s="110"/>
    </row>
    <row r="529" spans="1:9" ht="20.25" x14ac:dyDescent="0.3">
      <c r="A529" s="97"/>
      <c r="B529" s="99"/>
      <c r="C529" s="100"/>
      <c r="D529" s="53"/>
      <c r="E529" s="42">
        <f t="shared" si="1"/>
        <v>0</v>
      </c>
      <c r="F529" s="44"/>
      <c r="G529" s="66"/>
      <c r="H529" s="108"/>
      <c r="I529" s="110"/>
    </row>
    <row r="530" spans="1:9" ht="20.25" x14ac:dyDescent="0.3">
      <c r="A530" s="97"/>
      <c r="B530" s="101"/>
      <c r="C530" s="60"/>
      <c r="D530" s="100"/>
      <c r="E530" s="42">
        <f t="shared" si="1"/>
        <v>0</v>
      </c>
      <c r="F530" s="44"/>
      <c r="G530" s="66"/>
      <c r="H530" s="108"/>
      <c r="I530" s="110"/>
    </row>
    <row r="531" spans="1:9" ht="20.25" x14ac:dyDescent="0.3">
      <c r="A531" s="97"/>
      <c r="B531" s="84"/>
      <c r="C531" s="60"/>
      <c r="D531" s="60"/>
      <c r="E531" s="42">
        <f t="shared" si="1"/>
        <v>0</v>
      </c>
      <c r="F531" s="44"/>
      <c r="G531" s="66"/>
      <c r="H531" s="108"/>
      <c r="I531" s="110"/>
    </row>
    <row r="532" spans="1:9" ht="20.25" x14ac:dyDescent="0.3">
      <c r="A532" s="97"/>
      <c r="B532" s="109"/>
      <c r="C532" s="60"/>
      <c r="D532" s="60"/>
      <c r="E532" s="42">
        <f t="shared" si="1"/>
        <v>0</v>
      </c>
      <c r="F532" s="44"/>
      <c r="G532" s="66"/>
      <c r="H532" s="108"/>
      <c r="I532" s="110"/>
    </row>
    <row r="533" spans="1:9" ht="20.25" x14ac:dyDescent="0.3">
      <c r="A533" s="97"/>
      <c r="B533" s="84"/>
      <c r="C533" s="60"/>
      <c r="D533" s="60"/>
      <c r="E533" s="42">
        <f t="shared" si="1"/>
        <v>0</v>
      </c>
      <c r="F533" s="44"/>
      <c r="G533" s="66"/>
      <c r="H533" s="108"/>
      <c r="I533" s="110"/>
    </row>
    <row r="534" spans="1:9" ht="20.25" x14ac:dyDescent="0.3">
      <c r="A534" s="97"/>
      <c r="B534" s="77"/>
      <c r="C534" s="60"/>
      <c r="D534" s="60"/>
      <c r="E534" s="42">
        <f t="shared" si="1"/>
        <v>0</v>
      </c>
      <c r="F534" s="44"/>
      <c r="G534" s="66"/>
      <c r="H534" s="108"/>
      <c r="I534" s="110"/>
    </row>
    <row r="535" spans="1:9" ht="20.25" x14ac:dyDescent="0.3">
      <c r="A535" s="97"/>
      <c r="B535" s="98"/>
      <c r="C535" s="60"/>
      <c r="D535" s="60"/>
      <c r="E535" s="60"/>
      <c r="F535" s="113"/>
      <c r="G535" s="66"/>
      <c r="H535" s="108"/>
      <c r="I535" s="110"/>
    </row>
    <row r="536" spans="1:9" ht="20.25" x14ac:dyDescent="0.3">
      <c r="A536" s="97"/>
      <c r="B536" s="77"/>
      <c r="C536" s="60"/>
      <c r="D536" s="60"/>
      <c r="E536" s="60"/>
      <c r="F536" s="113"/>
      <c r="G536" s="66"/>
      <c r="H536" s="108"/>
      <c r="I536" s="110"/>
    </row>
    <row r="537" spans="1:9" ht="20.25" x14ac:dyDescent="0.3">
      <c r="A537" s="97"/>
      <c r="B537" s="77"/>
      <c r="C537" s="60"/>
      <c r="D537" s="60"/>
      <c r="E537" s="60"/>
      <c r="F537" s="113"/>
      <c r="G537" s="66"/>
      <c r="H537" s="108"/>
      <c r="I537" s="110"/>
    </row>
    <row r="538" spans="1:9" ht="20.25" x14ac:dyDescent="0.3">
      <c r="A538" s="97"/>
      <c r="B538" s="77"/>
      <c r="C538" s="53"/>
      <c r="D538" s="60"/>
      <c r="E538" s="53"/>
      <c r="F538" s="114"/>
      <c r="G538" s="66"/>
      <c r="H538" s="108"/>
      <c r="I538" s="110"/>
    </row>
    <row r="539" spans="1:9" ht="20.25" x14ac:dyDescent="0.3">
      <c r="A539" s="97"/>
      <c r="B539" s="99"/>
      <c r="C539" s="100"/>
      <c r="D539" s="53"/>
      <c r="E539" s="100"/>
      <c r="F539" s="115"/>
      <c r="G539" s="66"/>
      <c r="H539" s="108"/>
      <c r="I539" s="110"/>
    </row>
    <row r="540" spans="1:9" ht="20.25" x14ac:dyDescent="0.3">
      <c r="A540" s="97"/>
      <c r="B540" s="101"/>
      <c r="C540" s="60"/>
      <c r="D540" s="100"/>
      <c r="E540" s="60"/>
      <c r="F540" s="113"/>
      <c r="G540" s="66"/>
      <c r="H540" s="108"/>
      <c r="I540" s="110"/>
    </row>
    <row r="541" spans="1:9" ht="20.25" x14ac:dyDescent="0.3">
      <c r="A541" s="97"/>
      <c r="B541" s="98"/>
      <c r="C541" s="53"/>
      <c r="D541" s="60"/>
      <c r="E541" s="53"/>
      <c r="F541" s="114"/>
      <c r="G541" s="66"/>
      <c r="H541" s="108"/>
      <c r="I541" s="110"/>
    </row>
    <row r="542" spans="1:9" ht="20.25" x14ac:dyDescent="0.3">
      <c r="A542" s="97"/>
      <c r="B542" s="99"/>
      <c r="C542" s="100"/>
      <c r="D542" s="53"/>
      <c r="E542" s="100"/>
      <c r="F542" s="115"/>
      <c r="G542" s="66"/>
      <c r="H542" s="108"/>
    </row>
    <row r="543" spans="1:9" ht="20.25" x14ac:dyDescent="0.3">
      <c r="A543" s="106"/>
      <c r="B543" s="101"/>
      <c r="C543" s="60"/>
      <c r="D543" s="100"/>
      <c r="E543" s="60"/>
      <c r="F543" s="113"/>
      <c r="G543" s="66"/>
      <c r="H543" s="108"/>
    </row>
    <row r="544" spans="1:9" ht="20.25" x14ac:dyDescent="0.3">
      <c r="A544" s="106"/>
      <c r="B544" s="98"/>
      <c r="C544" s="100"/>
      <c r="D544" s="60"/>
      <c r="E544" s="100"/>
      <c r="F544" s="115"/>
      <c r="G544" s="66"/>
      <c r="H544" s="108"/>
    </row>
    <row r="545" spans="1:8" ht="20.25" x14ac:dyDescent="0.3">
      <c r="A545" s="106"/>
      <c r="B545" s="101"/>
      <c r="C545" s="49"/>
      <c r="D545" s="100"/>
      <c r="E545" s="49"/>
      <c r="F545" s="114"/>
      <c r="G545" s="66"/>
      <c r="H545" s="108"/>
    </row>
    <row r="546" spans="1:8" ht="20.25" x14ac:dyDescent="0.3">
      <c r="A546" s="106"/>
      <c r="B546" s="107"/>
      <c r="C546" s="49"/>
      <c r="D546" s="49"/>
      <c r="E546" s="53"/>
      <c r="F546" s="114"/>
      <c r="G546" s="66"/>
      <c r="H546" s="108"/>
    </row>
    <row r="547" spans="1:8" ht="20.25" x14ac:dyDescent="0.3">
      <c r="A547" s="97"/>
      <c r="B547" s="107"/>
      <c r="C547" s="100"/>
      <c r="D547" s="49"/>
      <c r="E547" s="100"/>
      <c r="F547" s="115"/>
      <c r="G547" s="66"/>
      <c r="H547" s="108"/>
    </row>
    <row r="548" spans="1:8" ht="20.25" x14ac:dyDescent="0.3">
      <c r="A548" s="97"/>
      <c r="B548" s="101"/>
      <c r="C548" s="60"/>
      <c r="D548" s="116"/>
      <c r="E548" s="60"/>
      <c r="F548" s="113"/>
      <c r="G548" s="66"/>
      <c r="H548" s="108"/>
    </row>
    <row r="549" spans="1:8" ht="20.25" x14ac:dyDescent="0.3">
      <c r="A549" s="97"/>
      <c r="B549" s="77"/>
      <c r="C549" s="49"/>
      <c r="D549" s="49"/>
      <c r="E549" s="53"/>
      <c r="F549" s="114"/>
      <c r="G549" s="66"/>
      <c r="H549" s="108"/>
    </row>
    <row r="550" spans="1:8" ht="20.25" x14ac:dyDescent="0.3">
      <c r="A550" s="97"/>
      <c r="B550" s="99"/>
      <c r="C550" s="49"/>
      <c r="D550" s="49"/>
      <c r="E550" s="53"/>
      <c r="F550" s="114"/>
      <c r="G550" s="66"/>
      <c r="H550" s="108"/>
    </row>
    <row r="551" spans="1:8" ht="20.25" x14ac:dyDescent="0.3">
      <c r="A551" s="97"/>
      <c r="B551" s="99"/>
      <c r="C551" s="49"/>
      <c r="D551" s="49"/>
      <c r="E551" s="60"/>
      <c r="F551" s="113"/>
      <c r="G551" s="66"/>
      <c r="H551" s="108"/>
    </row>
    <row r="552" spans="1:8" ht="20.25" x14ac:dyDescent="0.3">
      <c r="A552" s="106"/>
      <c r="B552" s="101"/>
      <c r="C552" s="49"/>
      <c r="D552" s="49"/>
      <c r="E552" s="49"/>
      <c r="F552" s="114"/>
      <c r="G552" s="66"/>
      <c r="H552" s="108"/>
    </row>
    <row r="553" spans="1:8" ht="20.25" x14ac:dyDescent="0.3">
      <c r="A553" s="106"/>
      <c r="B553" s="107"/>
      <c r="C553" s="53"/>
      <c r="D553" s="49"/>
      <c r="E553" s="53"/>
      <c r="F553" s="114"/>
      <c r="G553" s="66"/>
      <c r="H553" s="108"/>
    </row>
    <row r="554" spans="1:8" ht="20.25" x14ac:dyDescent="0.3">
      <c r="A554" s="97"/>
      <c r="B554" s="99"/>
      <c r="C554" s="53"/>
      <c r="D554" s="53"/>
      <c r="E554" s="53"/>
      <c r="F554" s="114"/>
      <c r="G554" s="66"/>
      <c r="H554" s="108"/>
    </row>
    <row r="555" spans="1:8" ht="20.25" x14ac:dyDescent="0.3">
      <c r="A555" s="97"/>
      <c r="B555" s="99"/>
      <c r="C555" s="53"/>
      <c r="D555" s="53"/>
      <c r="E555" s="53"/>
      <c r="F555" s="114"/>
      <c r="G555" s="66"/>
      <c r="H555" s="108"/>
    </row>
    <row r="556" spans="1:8" ht="20.25" x14ac:dyDescent="0.3">
      <c r="A556" s="97"/>
      <c r="B556" s="99"/>
      <c r="C556" s="100"/>
      <c r="D556" s="53"/>
      <c r="E556" s="100"/>
      <c r="F556" s="115"/>
      <c r="G556" s="66"/>
      <c r="H556" s="108"/>
    </row>
    <row r="557" spans="1:8" ht="20.25" x14ac:dyDescent="0.3">
      <c r="A557" s="97"/>
      <c r="B557" s="101"/>
      <c r="C557" s="60"/>
      <c r="D557" s="100"/>
      <c r="E557" s="60"/>
      <c r="F557" s="113"/>
      <c r="G557" s="66"/>
      <c r="H557" s="108"/>
    </row>
    <row r="558" spans="1:8" ht="20.25" x14ac:dyDescent="0.3">
      <c r="A558" s="97"/>
      <c r="B558" s="109"/>
      <c r="C558" s="49"/>
      <c r="D558" s="60"/>
      <c r="E558" s="49"/>
      <c r="F558" s="117"/>
      <c r="G558" s="66"/>
      <c r="H558" s="108"/>
    </row>
    <row r="559" spans="1:8" ht="20.25" x14ac:dyDescent="0.3">
      <c r="A559" s="106"/>
      <c r="B559" s="107"/>
      <c r="C559" s="53"/>
      <c r="D559" s="49"/>
      <c r="E559" s="53"/>
      <c r="F559" s="61"/>
      <c r="G559" s="66"/>
      <c r="H559" s="108"/>
    </row>
    <row r="560" spans="1:8" ht="20.25" x14ac:dyDescent="0.3">
      <c r="A560" s="118"/>
      <c r="B560" s="99"/>
      <c r="C560" s="53"/>
      <c r="D560" s="53"/>
      <c r="E560" s="53"/>
      <c r="F560" s="61"/>
      <c r="G560" s="66"/>
      <c r="H560" s="108"/>
    </row>
    <row r="561" spans="1:9" ht="20.25" x14ac:dyDescent="0.3">
      <c r="A561" s="97"/>
      <c r="B561" s="99"/>
      <c r="C561" s="60"/>
      <c r="D561" s="53"/>
      <c r="E561" s="60"/>
      <c r="F561" s="113"/>
      <c r="G561" s="66"/>
      <c r="H561" s="108"/>
    </row>
    <row r="562" spans="1:9" ht="20.25" x14ac:dyDescent="0.3">
      <c r="A562" s="103"/>
      <c r="B562" s="84"/>
      <c r="C562" s="60"/>
      <c r="D562" s="60"/>
      <c r="E562" s="60"/>
      <c r="F562" s="113"/>
      <c r="G562" s="66"/>
      <c r="H562" s="108"/>
    </row>
    <row r="563" spans="1:9" ht="20.25" x14ac:dyDescent="0.3">
      <c r="A563" s="103"/>
      <c r="B563" s="84"/>
      <c r="C563" s="60"/>
      <c r="D563" s="60"/>
      <c r="E563" s="60"/>
      <c r="F563" s="113"/>
      <c r="G563" s="66"/>
      <c r="H563" s="108"/>
    </row>
    <row r="564" spans="1:9" ht="20.25" x14ac:dyDescent="0.3">
      <c r="A564" s="103"/>
      <c r="B564" s="84"/>
      <c r="C564" s="60"/>
      <c r="D564" s="60"/>
      <c r="E564" s="60"/>
      <c r="F564" s="113"/>
      <c r="G564" s="66"/>
      <c r="H564" s="108"/>
    </row>
    <row r="565" spans="1:9" ht="20.25" x14ac:dyDescent="0.3">
      <c r="A565" s="103"/>
      <c r="B565" s="84"/>
      <c r="C565" s="60"/>
      <c r="D565" s="60"/>
      <c r="E565" s="60"/>
      <c r="F565" s="113"/>
      <c r="G565" s="66"/>
      <c r="H565" s="108"/>
    </row>
    <row r="566" spans="1:9" ht="20.25" x14ac:dyDescent="0.3">
      <c r="A566" s="103"/>
      <c r="B566" s="84"/>
      <c r="C566" s="60"/>
      <c r="D566" s="60"/>
      <c r="E566" s="60"/>
      <c r="F566" s="113"/>
      <c r="G566" s="66"/>
      <c r="H566" s="108"/>
    </row>
    <row r="567" spans="1:9" ht="20.25" x14ac:dyDescent="0.3">
      <c r="A567" s="103"/>
      <c r="B567" s="84"/>
      <c r="C567" s="60"/>
      <c r="D567" s="60"/>
      <c r="E567" s="60"/>
      <c r="F567" s="113"/>
      <c r="G567" s="66"/>
      <c r="H567" s="108"/>
    </row>
    <row r="568" spans="1:9" ht="20.25" x14ac:dyDescent="0.3">
      <c r="A568" s="103"/>
      <c r="B568" s="119"/>
      <c r="C568" s="60"/>
      <c r="D568" s="60"/>
      <c r="E568" s="60"/>
      <c r="F568" s="113"/>
      <c r="G568" s="66"/>
      <c r="H568" s="108"/>
    </row>
    <row r="569" spans="1:9" ht="20.25" x14ac:dyDescent="0.3">
      <c r="A569" s="103"/>
      <c r="B569" s="84"/>
      <c r="C569" s="49"/>
      <c r="D569" s="60"/>
      <c r="E569" s="49"/>
      <c r="F569" s="117"/>
      <c r="G569" s="66"/>
      <c r="H569" s="108"/>
    </row>
    <row r="570" spans="1:9" ht="20.25" x14ac:dyDescent="0.3">
      <c r="A570" s="106"/>
      <c r="B570" s="107"/>
      <c r="C570" s="49"/>
      <c r="D570" s="49"/>
      <c r="E570" s="49"/>
      <c r="F570" s="117"/>
      <c r="G570" s="66"/>
      <c r="H570" s="66"/>
      <c r="I570" s="120"/>
    </row>
    <row r="571" spans="1:9" ht="20.25" x14ac:dyDescent="0.3">
      <c r="A571" s="106"/>
      <c r="B571" s="107"/>
      <c r="C571" s="49"/>
      <c r="D571" s="49"/>
      <c r="E571" s="49"/>
      <c r="F571" s="117"/>
      <c r="G571" s="66"/>
      <c r="H571" s="108"/>
    </row>
    <row r="572" spans="1:9" ht="20.25" x14ac:dyDescent="0.3">
      <c r="A572" s="106"/>
      <c r="B572" s="107"/>
      <c r="C572" s="60"/>
      <c r="D572" s="49"/>
      <c r="E572" s="60"/>
      <c r="F572" s="113"/>
      <c r="G572" s="66"/>
      <c r="H572" s="108"/>
    </row>
    <row r="573" spans="1:9" ht="20.25" x14ac:dyDescent="0.3">
      <c r="A573" s="106"/>
      <c r="B573" s="84"/>
      <c r="C573" s="60"/>
      <c r="D573" s="60"/>
      <c r="E573" s="60"/>
      <c r="F573" s="113"/>
      <c r="G573" s="66"/>
      <c r="H573" s="108"/>
    </row>
    <row r="574" spans="1:9" ht="20.25" x14ac:dyDescent="0.3">
      <c r="A574" s="106"/>
      <c r="B574" s="84"/>
      <c r="C574" s="49"/>
      <c r="D574" s="60"/>
      <c r="E574" s="49"/>
      <c r="F574" s="117"/>
      <c r="G574" s="66"/>
      <c r="H574" s="108"/>
    </row>
    <row r="575" spans="1:9" ht="20.25" x14ac:dyDescent="0.3">
      <c r="A575" s="106"/>
      <c r="B575" s="107"/>
      <c r="C575" s="60"/>
      <c r="D575" s="49"/>
      <c r="E575" s="60"/>
      <c r="F575" s="113"/>
      <c r="G575" s="66"/>
      <c r="H575" s="108"/>
    </row>
    <row r="576" spans="1:9" ht="20.25" x14ac:dyDescent="0.3">
      <c r="A576" s="106"/>
      <c r="B576" s="84"/>
      <c r="C576" s="60"/>
      <c r="D576" s="60"/>
      <c r="E576" s="60"/>
      <c r="F576" s="113"/>
      <c r="G576" s="66"/>
      <c r="H576" s="108"/>
    </row>
    <row r="577" spans="1:8" ht="20.25" x14ac:dyDescent="0.3">
      <c r="A577" s="106"/>
      <c r="B577" s="84"/>
      <c r="C577" s="60"/>
      <c r="D577" s="60"/>
      <c r="E577" s="60"/>
      <c r="F577" s="113"/>
      <c r="G577" s="66"/>
      <c r="H577" s="108"/>
    </row>
    <row r="578" spans="1:8" ht="20.25" x14ac:dyDescent="0.3">
      <c r="A578" s="106"/>
      <c r="B578" s="84"/>
      <c r="C578" s="53"/>
      <c r="D578" s="60"/>
      <c r="E578" s="53"/>
      <c r="F578" s="114"/>
      <c r="G578" s="66"/>
      <c r="H578" s="108"/>
    </row>
    <row r="579" spans="1:8" ht="20.25" x14ac:dyDescent="0.3">
      <c r="A579" s="106"/>
      <c r="B579" s="99"/>
      <c r="C579" s="100"/>
      <c r="D579" s="53"/>
      <c r="E579" s="100"/>
      <c r="F579" s="115"/>
      <c r="G579" s="66"/>
      <c r="H579" s="108"/>
    </row>
    <row r="580" spans="1:8" ht="20.25" x14ac:dyDescent="0.3">
      <c r="A580" s="106"/>
      <c r="B580" s="101"/>
      <c r="C580" s="60"/>
      <c r="D580" s="100"/>
      <c r="E580" s="60"/>
      <c r="F580" s="113"/>
      <c r="G580" s="66"/>
      <c r="H580" s="108"/>
    </row>
    <row r="581" spans="1:8" ht="20.25" x14ac:dyDescent="0.3">
      <c r="A581" s="106"/>
      <c r="B581" s="77"/>
      <c r="C581" s="60"/>
      <c r="D581" s="60"/>
      <c r="E581" s="60"/>
      <c r="F581" s="113"/>
      <c r="G581" s="66"/>
      <c r="H581" s="108"/>
    </row>
    <row r="582" spans="1:8" ht="20.25" x14ac:dyDescent="0.3">
      <c r="A582" s="106"/>
      <c r="B582" s="77"/>
      <c r="C582" s="40"/>
      <c r="D582" s="60"/>
      <c r="E582" s="40"/>
      <c r="F582" s="121"/>
      <c r="G582" s="66"/>
      <c r="H582" s="108"/>
    </row>
    <row r="583" spans="1:8" ht="20.25" x14ac:dyDescent="0.3">
      <c r="A583" s="103"/>
      <c r="B583" s="122"/>
      <c r="C583" s="53"/>
      <c r="D583" s="40"/>
      <c r="E583" s="53"/>
      <c r="F583" s="114"/>
      <c r="G583" s="55"/>
      <c r="H583" s="123"/>
    </row>
    <row r="584" spans="1:8" ht="20.25" x14ac:dyDescent="0.3">
      <c r="A584" s="103"/>
      <c r="B584" s="99"/>
      <c r="C584" s="100"/>
      <c r="D584" s="53"/>
      <c r="E584" s="100"/>
      <c r="F584" s="115"/>
      <c r="G584" s="55"/>
      <c r="H584" s="123"/>
    </row>
    <row r="585" spans="1:8" ht="20.25" x14ac:dyDescent="0.3">
      <c r="A585" s="103"/>
      <c r="B585" s="101"/>
      <c r="C585" s="124"/>
      <c r="D585" s="100"/>
      <c r="E585" s="124"/>
      <c r="F585" s="125"/>
      <c r="G585" s="66"/>
    </row>
    <row r="586" spans="1:8" ht="20.25" x14ac:dyDescent="0.3">
      <c r="A586" s="103"/>
      <c r="B586" s="99"/>
      <c r="C586" s="126"/>
      <c r="D586" s="124"/>
      <c r="E586" s="126"/>
      <c r="F586" s="114"/>
      <c r="G586" s="66"/>
    </row>
    <row r="587" spans="1:8" ht="20.25" x14ac:dyDescent="0.3">
      <c r="A587" s="106"/>
      <c r="B587" s="127"/>
      <c r="C587" s="128"/>
      <c r="D587" s="126"/>
      <c r="E587" s="128"/>
      <c r="F587" s="125"/>
      <c r="G587" s="66"/>
    </row>
    <row r="588" spans="1:8" ht="20.25" x14ac:dyDescent="0.3">
      <c r="A588" s="103"/>
      <c r="B588" s="104"/>
      <c r="C588" s="36"/>
      <c r="D588" s="128"/>
      <c r="E588" s="36"/>
      <c r="F588" s="114"/>
      <c r="G588" s="66"/>
    </row>
    <row r="589" spans="1:8" s="23" customFormat="1" ht="20.25" x14ac:dyDescent="0.3">
      <c r="A589" s="118"/>
      <c r="B589" s="127"/>
      <c r="C589" s="30"/>
      <c r="D589" s="36"/>
      <c r="E589" s="30"/>
      <c r="F589" s="114"/>
      <c r="G589" s="66"/>
    </row>
    <row r="590" spans="1:8" ht="20.25" x14ac:dyDescent="0.3">
      <c r="A590" s="118"/>
      <c r="B590" s="129"/>
      <c r="C590" s="30"/>
      <c r="D590" s="30"/>
      <c r="E590" s="30"/>
      <c r="F590" s="113"/>
      <c r="G590" s="66"/>
    </row>
    <row r="591" spans="1:8" ht="20.25" x14ac:dyDescent="0.3">
      <c r="A591" s="118"/>
      <c r="B591" s="129"/>
      <c r="C591" s="42"/>
      <c r="D591" s="30"/>
      <c r="E591" s="42"/>
      <c r="F591" s="113"/>
      <c r="G591" s="66"/>
    </row>
    <row r="592" spans="1:8" ht="20.25" x14ac:dyDescent="0.3">
      <c r="A592" s="97"/>
      <c r="B592" s="130"/>
      <c r="C592" s="30"/>
      <c r="D592" s="42"/>
      <c r="E592" s="30"/>
      <c r="F592" s="113"/>
      <c r="G592" s="66"/>
    </row>
    <row r="593" spans="1:7" ht="20.25" x14ac:dyDescent="0.3">
      <c r="A593" s="118"/>
      <c r="B593" s="129"/>
      <c r="C593" s="42"/>
      <c r="D593" s="30"/>
      <c r="E593" s="42"/>
      <c r="F593" s="113"/>
      <c r="G593" s="66"/>
    </row>
    <row r="594" spans="1:7" s="23" customFormat="1" ht="20.25" x14ac:dyDescent="0.3">
      <c r="A594" s="97"/>
      <c r="B594" s="130"/>
      <c r="C594" s="30"/>
      <c r="D594" s="42"/>
      <c r="E594" s="30"/>
      <c r="F594" s="114"/>
      <c r="G594" s="66"/>
    </row>
    <row r="595" spans="1:7" ht="20.25" x14ac:dyDescent="0.3">
      <c r="A595" s="118"/>
      <c r="B595" s="129"/>
      <c r="C595" s="30"/>
      <c r="D595" s="30"/>
      <c r="E595" s="30"/>
      <c r="F595" s="114"/>
      <c r="G595" s="66"/>
    </row>
    <row r="596" spans="1:7" ht="20.25" x14ac:dyDescent="0.3">
      <c r="A596" s="118"/>
      <c r="B596" s="129"/>
      <c r="C596" s="42"/>
      <c r="D596" s="30"/>
      <c r="E596" s="42"/>
      <c r="F596" s="113"/>
      <c r="G596" s="66"/>
    </row>
    <row r="597" spans="1:7" ht="20.25" x14ac:dyDescent="0.3">
      <c r="A597" s="97"/>
      <c r="B597" s="130"/>
      <c r="C597" s="30"/>
      <c r="D597" s="42"/>
      <c r="E597" s="30"/>
      <c r="F597" s="114"/>
      <c r="G597" s="66"/>
    </row>
    <row r="598" spans="1:7" ht="20.25" x14ac:dyDescent="0.3">
      <c r="A598" s="118"/>
      <c r="B598" s="129"/>
      <c r="C598" s="42"/>
      <c r="D598" s="30"/>
      <c r="E598" s="42"/>
      <c r="F598" s="113"/>
      <c r="G598" s="66"/>
    </row>
    <row r="599" spans="1:7" s="23" customFormat="1" ht="20.25" x14ac:dyDescent="0.3">
      <c r="A599" s="97"/>
      <c r="B599" s="130"/>
      <c r="C599" s="30"/>
      <c r="D599" s="42"/>
      <c r="E599" s="30"/>
      <c r="F599" s="114"/>
      <c r="G599" s="66"/>
    </row>
    <row r="600" spans="1:7" s="23" customFormat="1" ht="20.25" x14ac:dyDescent="0.3">
      <c r="A600" s="118"/>
      <c r="B600" s="129"/>
      <c r="C600" s="42"/>
      <c r="D600" s="30"/>
      <c r="E600" s="42"/>
      <c r="F600" s="113"/>
      <c r="G600" s="66"/>
    </row>
    <row r="601" spans="1:7" s="23" customFormat="1" ht="20.25" x14ac:dyDescent="0.3">
      <c r="A601" s="97"/>
      <c r="B601" s="130"/>
      <c r="C601" s="42"/>
      <c r="D601" s="42"/>
      <c r="E601" s="42"/>
      <c r="F601" s="113"/>
      <c r="G601" s="66"/>
    </row>
    <row r="602" spans="1:7" s="23" customFormat="1" ht="20.25" x14ac:dyDescent="0.3">
      <c r="A602" s="97"/>
      <c r="B602" s="130"/>
      <c r="C602" s="42"/>
      <c r="D602" s="42"/>
      <c r="E602" s="42"/>
      <c r="F602" s="113"/>
      <c r="G602" s="66"/>
    </row>
    <row r="603" spans="1:7" s="67" customFormat="1" ht="20.25" x14ac:dyDescent="0.3">
      <c r="A603" s="97"/>
      <c r="B603" s="130"/>
      <c r="C603" s="42"/>
      <c r="D603" s="42"/>
      <c r="E603" s="42"/>
      <c r="F603" s="113"/>
      <c r="G603" s="66"/>
    </row>
    <row r="604" spans="1:7" ht="20.25" x14ac:dyDescent="0.3">
      <c r="A604" s="97"/>
      <c r="B604" s="130"/>
      <c r="C604" s="40"/>
      <c r="D604" s="42"/>
      <c r="E604" s="40"/>
      <c r="F604" s="113"/>
      <c r="G604" s="66"/>
    </row>
    <row r="605" spans="1:7" ht="20.25" x14ac:dyDescent="0.3">
      <c r="A605" s="103"/>
      <c r="B605" s="104"/>
      <c r="C605" s="40"/>
      <c r="D605" s="40"/>
      <c r="E605" s="40"/>
      <c r="F605" s="113"/>
      <c r="G605" s="66"/>
    </row>
    <row r="606" spans="1:7" s="23" customFormat="1" ht="20.25" x14ac:dyDescent="0.3">
      <c r="A606" s="103"/>
      <c r="B606" s="104"/>
      <c r="C606" s="30"/>
      <c r="D606" s="40"/>
      <c r="E606" s="30"/>
      <c r="F606" s="113"/>
      <c r="G606" s="66"/>
    </row>
    <row r="607" spans="1:7" ht="20.25" x14ac:dyDescent="0.3">
      <c r="A607" s="118"/>
      <c r="B607" s="131"/>
      <c r="C607" s="30"/>
      <c r="D607" s="30"/>
      <c r="E607" s="30"/>
      <c r="F607" s="114"/>
      <c r="G607" s="66"/>
    </row>
    <row r="608" spans="1:7" ht="20.25" x14ac:dyDescent="0.3">
      <c r="A608" s="118"/>
      <c r="B608" s="131"/>
      <c r="C608" s="40"/>
      <c r="D608" s="30"/>
      <c r="E608" s="40"/>
      <c r="F608" s="113"/>
      <c r="G608" s="66"/>
    </row>
    <row r="609" spans="1:7" ht="20.25" x14ac:dyDescent="0.3">
      <c r="A609" s="103"/>
      <c r="B609" s="132"/>
      <c r="C609" s="40"/>
      <c r="D609" s="40"/>
      <c r="E609" s="40"/>
      <c r="F609" s="113"/>
      <c r="G609" s="66"/>
    </row>
    <row r="610" spans="1:7" ht="20.25" x14ac:dyDescent="0.3">
      <c r="A610" s="103"/>
      <c r="B610" s="132"/>
      <c r="C610" s="40"/>
      <c r="D610" s="40"/>
      <c r="E610" s="40"/>
      <c r="F610" s="113"/>
      <c r="G610" s="66"/>
    </row>
    <row r="611" spans="1:7" ht="20.25" x14ac:dyDescent="0.3">
      <c r="A611" s="103"/>
      <c r="B611" s="132"/>
      <c r="C611" s="30"/>
      <c r="D611" s="40"/>
      <c r="E611" s="30"/>
      <c r="F611" s="114"/>
      <c r="G611" s="66"/>
    </row>
    <row r="612" spans="1:7" ht="20.25" x14ac:dyDescent="0.3">
      <c r="A612" s="118"/>
      <c r="B612" s="131"/>
      <c r="C612" s="40"/>
      <c r="D612" s="30"/>
      <c r="E612" s="40"/>
      <c r="F612" s="113"/>
      <c r="G612" s="66"/>
    </row>
    <row r="613" spans="1:7" ht="20.25" x14ac:dyDescent="0.3">
      <c r="A613" s="103"/>
      <c r="B613" s="132"/>
      <c r="C613" s="40"/>
      <c r="D613" s="40"/>
      <c r="E613" s="40"/>
      <c r="F613" s="113"/>
      <c r="G613" s="66"/>
    </row>
    <row r="614" spans="1:7" ht="20.25" x14ac:dyDescent="0.3">
      <c r="A614" s="103"/>
      <c r="B614" s="132"/>
      <c r="C614" s="42"/>
      <c r="D614" s="40"/>
      <c r="E614" s="42"/>
      <c r="F614" s="113"/>
      <c r="G614" s="66"/>
    </row>
    <row r="615" spans="1:7" ht="20.25" x14ac:dyDescent="0.3">
      <c r="A615" s="97"/>
      <c r="B615" s="132"/>
      <c r="C615" s="30"/>
      <c r="D615" s="42"/>
      <c r="E615" s="30"/>
      <c r="F615" s="114"/>
      <c r="G615" s="66"/>
    </row>
    <row r="616" spans="1:7" s="23" customFormat="1" ht="20.25" x14ac:dyDescent="0.3">
      <c r="A616" s="118"/>
      <c r="B616" s="131"/>
      <c r="C616" s="30"/>
      <c r="D616" s="30"/>
      <c r="E616" s="30"/>
      <c r="F616" s="114"/>
      <c r="G616" s="66"/>
    </row>
    <row r="617" spans="1:7" ht="20.25" x14ac:dyDescent="0.3">
      <c r="A617" s="118"/>
      <c r="B617" s="131"/>
      <c r="C617" s="40"/>
      <c r="D617" s="30"/>
      <c r="E617" s="40"/>
      <c r="F617" s="113"/>
      <c r="G617" s="66"/>
    </row>
    <row r="618" spans="1:7" ht="20.25" x14ac:dyDescent="0.3">
      <c r="A618" s="103"/>
      <c r="B618" s="133"/>
      <c r="C618" s="40"/>
      <c r="D618" s="40"/>
      <c r="E618" s="40"/>
      <c r="F618" s="113"/>
      <c r="G618" s="66"/>
    </row>
    <row r="619" spans="1:7" ht="20.25" x14ac:dyDescent="0.3">
      <c r="A619" s="103"/>
      <c r="B619" s="133"/>
      <c r="C619" s="40"/>
      <c r="D619" s="40"/>
      <c r="E619" s="40"/>
      <c r="F619" s="113"/>
      <c r="G619" s="66"/>
    </row>
    <row r="620" spans="1:7" ht="20.25" x14ac:dyDescent="0.3">
      <c r="A620" s="103"/>
      <c r="B620" s="133"/>
      <c r="C620" s="40"/>
      <c r="D620" s="40"/>
      <c r="E620" s="40"/>
      <c r="F620" s="113"/>
      <c r="G620" s="66"/>
    </row>
    <row r="621" spans="1:7" ht="20.25" x14ac:dyDescent="0.3">
      <c r="A621" s="103"/>
      <c r="B621" s="133"/>
      <c r="C621" s="40"/>
      <c r="D621" s="40"/>
      <c r="E621" s="40"/>
      <c r="F621" s="113"/>
      <c r="G621" s="66"/>
    </row>
    <row r="622" spans="1:7" s="23" customFormat="1" ht="20.25" x14ac:dyDescent="0.3">
      <c r="A622" s="103"/>
      <c r="B622" s="133"/>
      <c r="C622" s="30"/>
      <c r="D622" s="40"/>
      <c r="E622" s="30"/>
      <c r="F622" s="114"/>
      <c r="G622" s="66"/>
    </row>
    <row r="623" spans="1:7" s="23" customFormat="1" ht="20.25" x14ac:dyDescent="0.3">
      <c r="A623" s="118"/>
      <c r="B623" s="131"/>
      <c r="C623" s="30"/>
      <c r="D623" s="30"/>
      <c r="E623" s="30"/>
      <c r="F623" s="114"/>
      <c r="G623" s="66"/>
    </row>
    <row r="624" spans="1:7" ht="20.25" x14ac:dyDescent="0.3">
      <c r="A624" s="118"/>
      <c r="B624" s="131"/>
      <c r="C624" s="40"/>
      <c r="D624" s="30"/>
      <c r="E624" s="40"/>
      <c r="F624" s="113"/>
      <c r="G624" s="66"/>
    </row>
    <row r="625" spans="1:7" ht="20.25" x14ac:dyDescent="0.3">
      <c r="A625" s="103"/>
      <c r="B625" s="134"/>
      <c r="C625" s="40"/>
      <c r="D625" s="40"/>
      <c r="E625" s="40"/>
      <c r="F625" s="113"/>
      <c r="G625" s="66"/>
    </row>
    <row r="626" spans="1:7" ht="20.25" x14ac:dyDescent="0.3">
      <c r="A626" s="103"/>
      <c r="B626" s="132"/>
      <c r="C626" s="40"/>
      <c r="D626" s="40"/>
      <c r="E626" s="40"/>
      <c r="F626" s="113"/>
      <c r="G626" s="66"/>
    </row>
    <row r="627" spans="1:7" ht="20.25" x14ac:dyDescent="0.3">
      <c r="A627" s="103"/>
      <c r="B627" s="132"/>
      <c r="C627" s="40"/>
      <c r="D627" s="40"/>
      <c r="E627" s="40"/>
      <c r="F627" s="113"/>
      <c r="G627" s="66"/>
    </row>
    <row r="628" spans="1:7" s="23" customFormat="1" ht="20.25" x14ac:dyDescent="0.3">
      <c r="A628" s="103"/>
      <c r="B628" s="132"/>
      <c r="C628" s="30"/>
      <c r="D628" s="40"/>
      <c r="E628" s="30"/>
      <c r="F628" s="114"/>
      <c r="G628" s="66"/>
    </row>
    <row r="629" spans="1:7" ht="20.25" x14ac:dyDescent="0.3">
      <c r="A629" s="118"/>
      <c r="B629" s="131"/>
      <c r="C629" s="40"/>
      <c r="D629" s="30"/>
      <c r="E629" s="40"/>
      <c r="F629" s="113"/>
      <c r="G629" s="66"/>
    </row>
    <row r="630" spans="1:7" ht="20.25" x14ac:dyDescent="0.3">
      <c r="A630" s="103"/>
      <c r="B630" s="134"/>
      <c r="C630" s="40"/>
      <c r="D630" s="40"/>
      <c r="E630" s="40"/>
      <c r="F630" s="113"/>
      <c r="G630" s="66"/>
    </row>
    <row r="631" spans="1:7" ht="20.25" x14ac:dyDescent="0.3">
      <c r="A631" s="103"/>
      <c r="B631" s="134"/>
      <c r="C631" s="30"/>
      <c r="D631" s="40"/>
      <c r="E631" s="30"/>
      <c r="F631" s="113"/>
      <c r="G631" s="66"/>
    </row>
    <row r="632" spans="1:7" ht="20.25" x14ac:dyDescent="0.3">
      <c r="A632" s="118"/>
      <c r="B632" s="131"/>
      <c r="C632" s="30"/>
      <c r="D632" s="30"/>
      <c r="E632" s="30"/>
      <c r="F632" s="114"/>
      <c r="G632" s="66"/>
    </row>
    <row r="633" spans="1:7" ht="20.25" x14ac:dyDescent="0.3">
      <c r="A633" s="118"/>
      <c r="B633" s="131"/>
      <c r="C633" s="40"/>
      <c r="D633" s="30"/>
      <c r="E633" s="40"/>
      <c r="F633" s="113"/>
      <c r="G633" s="66"/>
    </row>
    <row r="634" spans="1:7" ht="20.25" x14ac:dyDescent="0.3">
      <c r="A634" s="103"/>
      <c r="B634" s="132"/>
      <c r="C634" s="40"/>
      <c r="D634" s="40"/>
      <c r="E634" s="40"/>
      <c r="F634" s="113"/>
      <c r="G634" s="66"/>
    </row>
    <row r="635" spans="1:7" ht="20.25" x14ac:dyDescent="0.3">
      <c r="A635" s="103"/>
      <c r="B635" s="132"/>
      <c r="C635" s="40"/>
      <c r="D635" s="40"/>
      <c r="E635" s="40"/>
      <c r="F635" s="113"/>
      <c r="G635" s="66"/>
    </row>
    <row r="636" spans="1:7" ht="20.25" x14ac:dyDescent="0.3">
      <c r="A636" s="103"/>
      <c r="B636" s="132"/>
      <c r="C636" s="40"/>
      <c r="D636" s="40"/>
      <c r="E636" s="40"/>
      <c r="F636" s="113"/>
      <c r="G636" s="66"/>
    </row>
    <row r="637" spans="1:7" ht="20.25" x14ac:dyDescent="0.3">
      <c r="A637" s="103"/>
      <c r="B637" s="132"/>
      <c r="C637" s="40"/>
      <c r="D637" s="40"/>
      <c r="E637" s="40"/>
      <c r="F637" s="113"/>
      <c r="G637" s="66"/>
    </row>
    <row r="638" spans="1:7" ht="20.25" x14ac:dyDescent="0.3">
      <c r="A638" s="103"/>
      <c r="B638" s="132"/>
      <c r="C638" s="40"/>
      <c r="D638" s="40"/>
      <c r="E638" s="40"/>
      <c r="F638" s="113"/>
      <c r="G638" s="66"/>
    </row>
    <row r="639" spans="1:7" ht="20.25" x14ac:dyDescent="0.3">
      <c r="A639" s="103"/>
      <c r="B639" s="132"/>
      <c r="C639" s="40"/>
      <c r="D639" s="40"/>
      <c r="E639" s="40"/>
      <c r="F639" s="113"/>
      <c r="G639" s="66"/>
    </row>
    <row r="640" spans="1:7" ht="20.25" x14ac:dyDescent="0.3">
      <c r="A640" s="103"/>
      <c r="B640" s="132"/>
      <c r="C640" s="40"/>
      <c r="D640" s="40"/>
      <c r="E640" s="40"/>
      <c r="F640" s="113"/>
      <c r="G640" s="66"/>
    </row>
    <row r="641" spans="1:7" ht="20.25" x14ac:dyDescent="0.3">
      <c r="A641" s="103"/>
      <c r="B641" s="132"/>
      <c r="C641" s="40"/>
      <c r="D641" s="40"/>
      <c r="E641" s="40"/>
      <c r="F641" s="113"/>
      <c r="G641" s="66"/>
    </row>
    <row r="642" spans="1:7" ht="20.25" x14ac:dyDescent="0.3">
      <c r="A642" s="103"/>
      <c r="B642" s="132"/>
      <c r="C642" s="40"/>
      <c r="D642" s="40"/>
      <c r="E642" s="40"/>
      <c r="F642" s="113"/>
      <c r="G642" s="66"/>
    </row>
    <row r="643" spans="1:7" ht="20.25" x14ac:dyDescent="0.3">
      <c r="A643" s="103"/>
      <c r="B643" s="132"/>
      <c r="C643" s="40"/>
      <c r="D643" s="40"/>
      <c r="E643" s="40"/>
      <c r="F643" s="113"/>
      <c r="G643" s="66"/>
    </row>
    <row r="644" spans="1:7" ht="20.25" x14ac:dyDescent="0.3">
      <c r="A644" s="103"/>
      <c r="B644" s="132"/>
      <c r="C644" s="40"/>
      <c r="D644" s="40"/>
      <c r="E644" s="40"/>
      <c r="F644" s="113"/>
      <c r="G644" s="66"/>
    </row>
    <row r="645" spans="1:7" ht="20.25" x14ac:dyDescent="0.3">
      <c r="A645" s="103"/>
      <c r="B645" s="132"/>
      <c r="C645" s="40"/>
      <c r="D645" s="40"/>
      <c r="E645" s="40"/>
      <c r="F645" s="113"/>
      <c r="G645" s="66"/>
    </row>
    <row r="646" spans="1:7" ht="20.25" x14ac:dyDescent="0.3">
      <c r="A646" s="103"/>
      <c r="B646" s="132"/>
      <c r="C646" s="40"/>
      <c r="D646" s="40"/>
      <c r="E646" s="40"/>
      <c r="F646" s="113"/>
      <c r="G646" s="66"/>
    </row>
    <row r="647" spans="1:7" ht="20.25" x14ac:dyDescent="0.3">
      <c r="A647" s="103"/>
      <c r="B647" s="132"/>
      <c r="C647" s="40"/>
      <c r="D647" s="40"/>
      <c r="E647" s="40"/>
      <c r="F647" s="113"/>
      <c r="G647" s="66"/>
    </row>
    <row r="648" spans="1:7" ht="20.25" x14ac:dyDescent="0.3">
      <c r="A648" s="103"/>
      <c r="B648" s="132"/>
      <c r="C648" s="40"/>
      <c r="D648" s="40"/>
      <c r="E648" s="40"/>
      <c r="F648" s="113"/>
      <c r="G648" s="66"/>
    </row>
    <row r="649" spans="1:7" ht="20.25" x14ac:dyDescent="0.3">
      <c r="A649" s="103"/>
      <c r="B649" s="132"/>
      <c r="C649" s="40"/>
      <c r="D649" s="40"/>
      <c r="E649" s="40"/>
      <c r="F649" s="113"/>
      <c r="G649" s="66"/>
    </row>
    <row r="650" spans="1:7" ht="20.25" x14ac:dyDescent="0.3">
      <c r="A650" s="103"/>
      <c r="B650" s="132"/>
      <c r="C650" s="40"/>
      <c r="D650" s="40"/>
      <c r="E650" s="40"/>
      <c r="F650" s="113"/>
      <c r="G650" s="66"/>
    </row>
    <row r="651" spans="1:7" ht="20.25" x14ac:dyDescent="0.3">
      <c r="A651" s="103"/>
      <c r="B651" s="132"/>
      <c r="C651" s="40"/>
      <c r="D651" s="40"/>
      <c r="E651" s="40"/>
      <c r="F651" s="113"/>
      <c r="G651" s="66"/>
    </row>
    <row r="652" spans="1:7" ht="20.25" x14ac:dyDescent="0.3">
      <c r="A652" s="103"/>
      <c r="B652" s="132"/>
      <c r="C652" s="40"/>
      <c r="D652" s="40"/>
      <c r="E652" s="40"/>
      <c r="F652" s="113"/>
      <c r="G652" s="66"/>
    </row>
    <row r="653" spans="1:7" ht="20.25" x14ac:dyDescent="0.3">
      <c r="A653" s="103"/>
      <c r="B653" s="132"/>
      <c r="C653" s="40"/>
      <c r="D653" s="40"/>
      <c r="E653" s="40"/>
      <c r="F653" s="113"/>
      <c r="G653" s="66"/>
    </row>
    <row r="654" spans="1:7" ht="20.25" x14ac:dyDescent="0.3">
      <c r="A654" s="103"/>
      <c r="B654" s="132"/>
      <c r="C654" s="40"/>
      <c r="D654" s="40"/>
      <c r="E654" s="40"/>
      <c r="F654" s="113"/>
      <c r="G654" s="66"/>
    </row>
    <row r="655" spans="1:7" ht="20.25" x14ac:dyDescent="0.3">
      <c r="A655" s="103"/>
      <c r="B655" s="132"/>
      <c r="C655" s="40"/>
      <c r="D655" s="40"/>
      <c r="E655" s="40"/>
      <c r="F655" s="113"/>
      <c r="G655" s="66"/>
    </row>
    <row r="656" spans="1:7" ht="20.25" x14ac:dyDescent="0.3">
      <c r="A656" s="103"/>
      <c r="B656" s="132"/>
      <c r="C656" s="40"/>
      <c r="D656" s="40"/>
      <c r="E656" s="40"/>
      <c r="F656" s="113"/>
      <c r="G656" s="66"/>
    </row>
    <row r="657" spans="1:7" ht="20.25" x14ac:dyDescent="0.3">
      <c r="A657" s="103"/>
      <c r="B657" s="132"/>
      <c r="C657" s="40"/>
      <c r="D657" s="40"/>
      <c r="E657" s="40"/>
      <c r="F657" s="113"/>
      <c r="G657" s="66"/>
    </row>
    <row r="658" spans="1:7" ht="20.25" x14ac:dyDescent="0.3">
      <c r="A658" s="103"/>
      <c r="B658" s="132"/>
      <c r="C658" s="40"/>
      <c r="D658" s="40"/>
      <c r="E658" s="40"/>
      <c r="F658" s="113"/>
      <c r="G658" s="66"/>
    </row>
    <row r="659" spans="1:7" ht="20.25" x14ac:dyDescent="0.3">
      <c r="A659" s="103"/>
      <c r="B659" s="132"/>
      <c r="C659" s="40"/>
      <c r="D659" s="40"/>
      <c r="E659" s="40"/>
      <c r="F659" s="113"/>
      <c r="G659" s="66"/>
    </row>
    <row r="660" spans="1:7" ht="20.25" x14ac:dyDescent="0.3">
      <c r="A660" s="103"/>
      <c r="B660" s="132"/>
      <c r="C660" s="40"/>
      <c r="D660" s="40"/>
      <c r="E660" s="40"/>
      <c r="F660" s="113"/>
      <c r="G660" s="66"/>
    </row>
    <row r="661" spans="1:7" ht="20.25" x14ac:dyDescent="0.3">
      <c r="A661" s="103"/>
      <c r="B661" s="132"/>
      <c r="C661" s="40"/>
      <c r="D661" s="40"/>
      <c r="E661" s="40"/>
      <c r="F661" s="113"/>
      <c r="G661" s="66"/>
    </row>
    <row r="662" spans="1:7" ht="20.25" x14ac:dyDescent="0.3">
      <c r="A662" s="103"/>
      <c r="B662" s="132"/>
      <c r="C662" s="40"/>
      <c r="D662" s="40"/>
      <c r="E662" s="40"/>
      <c r="F662" s="113"/>
      <c r="G662" s="66"/>
    </row>
    <row r="663" spans="1:7" ht="20.25" x14ac:dyDescent="0.3">
      <c r="A663" s="103"/>
      <c r="B663" s="132"/>
      <c r="C663" s="40"/>
      <c r="D663" s="40"/>
      <c r="E663" s="40"/>
      <c r="F663" s="113"/>
      <c r="G663" s="66"/>
    </row>
    <row r="664" spans="1:7" ht="20.25" x14ac:dyDescent="0.3">
      <c r="A664" s="103"/>
      <c r="B664" s="132"/>
      <c r="C664" s="40"/>
      <c r="D664" s="40"/>
      <c r="E664" s="40"/>
      <c r="F664" s="113"/>
      <c r="G664" s="66"/>
    </row>
    <row r="665" spans="1:7" ht="20.25" x14ac:dyDescent="0.3">
      <c r="A665" s="103"/>
      <c r="B665" s="132"/>
      <c r="C665" s="40"/>
      <c r="D665" s="40"/>
      <c r="E665" s="40"/>
      <c r="F665" s="113"/>
      <c r="G665" s="66"/>
    </row>
    <row r="666" spans="1:7" ht="20.25" x14ac:dyDescent="0.3">
      <c r="A666" s="103"/>
      <c r="B666" s="132"/>
      <c r="C666" s="40"/>
      <c r="D666" s="40"/>
      <c r="E666" s="40"/>
      <c r="F666" s="113"/>
      <c r="G666" s="66"/>
    </row>
    <row r="667" spans="1:7" ht="20.25" x14ac:dyDescent="0.3">
      <c r="A667" s="103"/>
      <c r="B667" s="132"/>
      <c r="C667" s="40"/>
      <c r="D667" s="40"/>
      <c r="E667" s="40"/>
      <c r="F667" s="113"/>
      <c r="G667" s="66"/>
    </row>
    <row r="668" spans="1:7" ht="20.25" x14ac:dyDescent="0.3">
      <c r="A668" s="103"/>
      <c r="B668" s="132"/>
      <c r="C668" s="40"/>
      <c r="D668" s="40"/>
      <c r="E668" s="40"/>
      <c r="F668" s="113"/>
      <c r="G668" s="66"/>
    </row>
    <row r="669" spans="1:7" ht="20.25" x14ac:dyDescent="0.3">
      <c r="A669" s="103"/>
      <c r="B669" s="132"/>
      <c r="C669" s="40"/>
      <c r="D669" s="40"/>
      <c r="E669" s="40"/>
      <c r="F669" s="113"/>
      <c r="G669" s="66"/>
    </row>
    <row r="670" spans="1:7" ht="20.25" x14ac:dyDescent="0.3">
      <c r="A670" s="103"/>
      <c r="B670" s="132"/>
      <c r="C670" s="40"/>
      <c r="D670" s="40"/>
      <c r="E670" s="40"/>
      <c r="F670" s="113"/>
      <c r="G670" s="66"/>
    </row>
    <row r="671" spans="1:7" ht="20.25" x14ac:dyDescent="0.3">
      <c r="A671" s="103"/>
      <c r="B671" s="132"/>
      <c r="C671" s="40"/>
      <c r="D671" s="40"/>
      <c r="E671" s="40"/>
      <c r="F671" s="113"/>
      <c r="G671" s="66"/>
    </row>
    <row r="672" spans="1:7" ht="20.25" x14ac:dyDescent="0.3">
      <c r="A672" s="103"/>
      <c r="B672" s="132"/>
      <c r="C672" s="40"/>
      <c r="D672" s="40"/>
      <c r="E672" s="40"/>
      <c r="F672" s="113"/>
      <c r="G672" s="66"/>
    </row>
    <row r="673" spans="1:7" ht="20.25" x14ac:dyDescent="0.3">
      <c r="A673" s="103"/>
      <c r="B673" s="132"/>
      <c r="C673" s="40"/>
      <c r="D673" s="40"/>
      <c r="E673" s="40"/>
      <c r="F673" s="113"/>
      <c r="G673" s="66"/>
    </row>
    <row r="674" spans="1:7" ht="20.25" x14ac:dyDescent="0.3">
      <c r="A674" s="103"/>
      <c r="B674" s="132"/>
      <c r="C674" s="40"/>
      <c r="D674" s="40"/>
      <c r="E674" s="40"/>
      <c r="F674" s="113"/>
      <c r="G674" s="66"/>
    </row>
    <row r="675" spans="1:7" ht="20.25" x14ac:dyDescent="0.3">
      <c r="A675" s="103"/>
      <c r="B675" s="132"/>
      <c r="C675" s="40"/>
      <c r="D675" s="40"/>
      <c r="E675" s="40"/>
      <c r="F675" s="113"/>
      <c r="G675" s="66"/>
    </row>
    <row r="676" spans="1:7" ht="20.25" x14ac:dyDescent="0.3">
      <c r="A676" s="103"/>
      <c r="B676" s="132"/>
      <c r="C676" s="40"/>
      <c r="D676" s="40"/>
      <c r="E676" s="40"/>
      <c r="F676" s="113"/>
      <c r="G676" s="66"/>
    </row>
    <row r="677" spans="1:7" ht="20.25" x14ac:dyDescent="0.3">
      <c r="A677" s="103"/>
      <c r="B677" s="132"/>
      <c r="C677" s="40"/>
      <c r="D677" s="40"/>
      <c r="E677" s="40"/>
      <c r="F677" s="113"/>
      <c r="G677" s="66"/>
    </row>
    <row r="678" spans="1:7" ht="20.25" x14ac:dyDescent="0.3">
      <c r="A678" s="103"/>
      <c r="B678" s="132"/>
      <c r="C678" s="40"/>
      <c r="D678" s="40"/>
      <c r="E678" s="40"/>
      <c r="F678" s="113"/>
      <c r="G678" s="66"/>
    </row>
    <row r="679" spans="1:7" ht="20.25" x14ac:dyDescent="0.3">
      <c r="A679" s="103"/>
      <c r="B679" s="132"/>
      <c r="C679" s="40"/>
      <c r="D679" s="40"/>
      <c r="E679" s="40"/>
      <c r="F679" s="113"/>
      <c r="G679" s="66"/>
    </row>
    <row r="680" spans="1:7" ht="20.25" x14ac:dyDescent="0.3">
      <c r="A680" s="103"/>
      <c r="B680" s="132"/>
      <c r="C680" s="40"/>
      <c r="D680" s="40"/>
      <c r="E680" s="40"/>
      <c r="F680" s="113"/>
      <c r="G680" s="66"/>
    </row>
    <row r="681" spans="1:7" ht="20.25" x14ac:dyDescent="0.3">
      <c r="A681" s="103"/>
      <c r="B681" s="132"/>
      <c r="C681" s="40"/>
      <c r="D681" s="40"/>
      <c r="E681" s="40"/>
      <c r="F681" s="113"/>
      <c r="G681" s="66"/>
    </row>
    <row r="682" spans="1:7" ht="20.25" x14ac:dyDescent="0.3">
      <c r="A682" s="103"/>
      <c r="B682" s="132"/>
      <c r="C682" s="40"/>
      <c r="D682" s="40"/>
      <c r="E682" s="40"/>
      <c r="F682" s="113"/>
      <c r="G682" s="66"/>
    </row>
    <row r="683" spans="1:7" ht="20.25" x14ac:dyDescent="0.3">
      <c r="A683" s="103"/>
      <c r="B683" s="132"/>
      <c r="C683" s="40"/>
      <c r="D683" s="40"/>
      <c r="E683" s="40"/>
      <c r="F683" s="113"/>
      <c r="G683" s="66"/>
    </row>
    <row r="684" spans="1:7" ht="20.25" x14ac:dyDescent="0.3">
      <c r="A684" s="103"/>
      <c r="B684" s="132"/>
      <c r="C684" s="40"/>
      <c r="D684" s="40"/>
      <c r="E684" s="40"/>
      <c r="F684" s="113"/>
      <c r="G684" s="66"/>
    </row>
    <row r="685" spans="1:7" ht="20.25" x14ac:dyDescent="0.3">
      <c r="A685" s="103"/>
      <c r="B685" s="132"/>
      <c r="C685" s="40"/>
      <c r="D685" s="40"/>
      <c r="E685" s="40"/>
      <c r="F685" s="113"/>
      <c r="G685" s="66"/>
    </row>
    <row r="686" spans="1:7" ht="20.25" x14ac:dyDescent="0.3">
      <c r="A686" s="103"/>
      <c r="B686" s="132"/>
      <c r="C686" s="40"/>
      <c r="D686" s="40"/>
      <c r="E686" s="40"/>
      <c r="F686" s="113"/>
      <c r="G686" s="66"/>
    </row>
    <row r="687" spans="1:7" ht="20.25" x14ac:dyDescent="0.3">
      <c r="A687" s="103"/>
      <c r="B687" s="132"/>
      <c r="C687" s="40"/>
      <c r="D687" s="40"/>
      <c r="E687" s="40"/>
      <c r="F687" s="113"/>
      <c r="G687" s="66"/>
    </row>
    <row r="688" spans="1:7" ht="20.25" x14ac:dyDescent="0.3">
      <c r="A688" s="103"/>
      <c r="B688" s="132"/>
      <c r="C688" s="40"/>
      <c r="D688" s="40"/>
      <c r="E688" s="40"/>
      <c r="F688" s="113"/>
      <c r="G688" s="66"/>
    </row>
    <row r="689" spans="1:7" ht="20.25" x14ac:dyDescent="0.3">
      <c r="A689" s="103"/>
      <c r="B689" s="132"/>
      <c r="C689" s="40"/>
      <c r="D689" s="40"/>
      <c r="E689" s="40"/>
      <c r="F689" s="113"/>
      <c r="G689" s="66"/>
    </row>
    <row r="690" spans="1:7" ht="20.25" x14ac:dyDescent="0.3">
      <c r="A690" s="103"/>
      <c r="B690" s="132"/>
      <c r="C690" s="40"/>
      <c r="D690" s="40"/>
      <c r="E690" s="40"/>
      <c r="F690" s="113"/>
      <c r="G690" s="66"/>
    </row>
    <row r="691" spans="1:7" ht="20.25" x14ac:dyDescent="0.3">
      <c r="A691" s="103"/>
      <c r="B691" s="132"/>
      <c r="C691" s="40"/>
      <c r="D691" s="40"/>
      <c r="E691" s="40"/>
      <c r="F691" s="41"/>
      <c r="G691" s="66"/>
    </row>
    <row r="692" spans="1:7" ht="20.25" x14ac:dyDescent="0.3">
      <c r="A692" s="103"/>
      <c r="B692" s="132"/>
      <c r="C692" s="40"/>
      <c r="D692" s="40"/>
      <c r="E692" s="40"/>
      <c r="F692" s="41"/>
      <c r="G692" s="66"/>
    </row>
    <row r="693" spans="1:7" ht="20.25" x14ac:dyDescent="0.3">
      <c r="A693" s="103"/>
      <c r="B693" s="132"/>
      <c r="C693" s="40"/>
      <c r="D693" s="40"/>
      <c r="E693" s="40"/>
      <c r="F693" s="41"/>
      <c r="G693" s="66"/>
    </row>
    <row r="694" spans="1:7" ht="20.25" x14ac:dyDescent="0.3">
      <c r="A694" s="103"/>
      <c r="B694" s="132"/>
      <c r="C694" s="40"/>
      <c r="D694" s="40"/>
      <c r="E694" s="40"/>
      <c r="F694" s="41"/>
      <c r="G694" s="66"/>
    </row>
    <row r="695" spans="1:7" ht="20.25" x14ac:dyDescent="0.3">
      <c r="A695" s="103"/>
      <c r="B695" s="132"/>
      <c r="C695" s="40"/>
      <c r="D695" s="40"/>
      <c r="E695" s="40"/>
      <c r="F695" s="41"/>
      <c r="G695" s="66"/>
    </row>
    <row r="696" spans="1:7" ht="20.25" x14ac:dyDescent="0.3">
      <c r="A696" s="103"/>
      <c r="B696" s="132"/>
      <c r="C696" s="40"/>
      <c r="D696" s="40"/>
      <c r="E696" s="40"/>
      <c r="F696" s="41"/>
      <c r="G696" s="66"/>
    </row>
    <row r="697" spans="1:7" ht="20.25" x14ac:dyDescent="0.3">
      <c r="A697" s="103"/>
      <c r="B697" s="132"/>
      <c r="C697" s="40"/>
      <c r="D697" s="40"/>
      <c r="E697" s="40"/>
      <c r="F697" s="41"/>
      <c r="G697" s="66"/>
    </row>
    <row r="698" spans="1:7" ht="20.25" x14ac:dyDescent="0.3">
      <c r="A698" s="103"/>
      <c r="B698" s="132"/>
      <c r="C698" s="40"/>
      <c r="D698" s="40"/>
      <c r="E698" s="40"/>
      <c r="F698" s="41"/>
      <c r="G698" s="66"/>
    </row>
    <row r="699" spans="1:7" ht="20.25" x14ac:dyDescent="0.3">
      <c r="A699" s="103"/>
      <c r="B699" s="132"/>
      <c r="C699" s="40"/>
      <c r="D699" s="40"/>
      <c r="E699" s="40"/>
      <c r="F699" s="41"/>
      <c r="G699" s="66"/>
    </row>
    <row r="700" spans="1:7" ht="20.25" x14ac:dyDescent="0.3">
      <c r="A700" s="103"/>
      <c r="B700" s="135"/>
      <c r="C700" s="40"/>
      <c r="D700" s="40"/>
      <c r="E700" s="40"/>
      <c r="F700" s="41"/>
      <c r="G700" s="66"/>
    </row>
    <row r="701" spans="1:7" ht="20.25" x14ac:dyDescent="0.3">
      <c r="A701" s="103"/>
      <c r="B701" s="135"/>
      <c r="C701" s="40"/>
      <c r="D701" s="40"/>
      <c r="E701" s="40"/>
      <c r="F701" s="41"/>
      <c r="G701" s="66"/>
    </row>
    <row r="702" spans="1:7" ht="20.25" x14ac:dyDescent="0.3">
      <c r="A702" s="103"/>
      <c r="B702" s="135"/>
      <c r="C702" s="40"/>
      <c r="D702" s="40"/>
      <c r="E702" s="40"/>
      <c r="F702" s="41"/>
      <c r="G702" s="66"/>
    </row>
    <row r="703" spans="1:7" ht="20.25" x14ac:dyDescent="0.3">
      <c r="A703" s="103"/>
      <c r="B703" s="135"/>
      <c r="C703" s="40"/>
      <c r="D703" s="40"/>
      <c r="E703" s="40"/>
      <c r="F703" s="41"/>
      <c r="G703" s="66"/>
    </row>
    <row r="704" spans="1:7" ht="20.25" x14ac:dyDescent="0.3">
      <c r="A704" s="103"/>
      <c r="B704" s="135"/>
      <c r="C704" s="40"/>
      <c r="D704" s="40"/>
      <c r="E704" s="40"/>
      <c r="F704" s="41"/>
      <c r="G704" s="66"/>
    </row>
    <row r="705" spans="1:7" ht="20.25" x14ac:dyDescent="0.3">
      <c r="A705" s="103"/>
      <c r="B705" s="135"/>
      <c r="C705" s="40"/>
      <c r="D705" s="40"/>
      <c r="E705" s="40"/>
      <c r="F705" s="41"/>
      <c r="G705" s="66"/>
    </row>
    <row r="706" spans="1:7" ht="20.25" x14ac:dyDescent="0.3">
      <c r="A706" s="103"/>
      <c r="B706" s="135"/>
      <c r="C706" s="40"/>
      <c r="D706" s="40"/>
      <c r="E706" s="40"/>
      <c r="F706" s="41"/>
      <c r="G706" s="66"/>
    </row>
    <row r="707" spans="1:7" ht="20.25" x14ac:dyDescent="0.3">
      <c r="A707" s="103"/>
      <c r="B707" s="135"/>
      <c r="C707" s="40"/>
      <c r="D707" s="40"/>
      <c r="E707" s="40"/>
      <c r="F707" s="41"/>
      <c r="G707" s="66"/>
    </row>
    <row r="708" spans="1:7" ht="20.25" x14ac:dyDescent="0.3">
      <c r="A708" s="103"/>
      <c r="B708" s="135"/>
      <c r="C708" s="40"/>
      <c r="D708" s="40"/>
      <c r="E708" s="40"/>
      <c r="F708" s="41"/>
      <c r="G708" s="66"/>
    </row>
    <row r="709" spans="1:7" ht="20.25" x14ac:dyDescent="0.3">
      <c r="A709" s="103"/>
      <c r="B709" s="135"/>
      <c r="C709" s="40"/>
      <c r="D709" s="40"/>
      <c r="E709" s="40"/>
      <c r="F709" s="41"/>
      <c r="G709" s="66"/>
    </row>
    <row r="710" spans="1:7" ht="20.25" x14ac:dyDescent="0.3">
      <c r="A710" s="103"/>
      <c r="B710" s="135"/>
      <c r="C710" s="40"/>
      <c r="D710" s="40"/>
      <c r="E710" s="40"/>
      <c r="F710" s="41"/>
      <c r="G710" s="66"/>
    </row>
    <row r="711" spans="1:7" ht="20.25" x14ac:dyDescent="0.3">
      <c r="A711" s="103"/>
      <c r="B711" s="135"/>
      <c r="C711" s="136"/>
      <c r="D711" s="40"/>
      <c r="E711" s="136"/>
      <c r="G711" s="66"/>
    </row>
    <row r="712" spans="1:7" ht="20.25" x14ac:dyDescent="0.3">
      <c r="A712" s="103"/>
      <c r="C712" s="136"/>
      <c r="D712" s="136"/>
      <c r="E712" s="136"/>
      <c r="G712" s="66"/>
    </row>
    <row r="713" spans="1:7" ht="20.25" x14ac:dyDescent="0.3">
      <c r="A713" s="103"/>
      <c r="C713" s="136"/>
      <c r="D713" s="136"/>
      <c r="E713" s="136"/>
      <c r="G713" s="66"/>
    </row>
    <row r="714" spans="1:7" ht="20.25" x14ac:dyDescent="0.3">
      <c r="A714" s="103"/>
      <c r="C714" s="136"/>
      <c r="D714" s="136"/>
      <c r="E714" s="136"/>
      <c r="G714" s="66"/>
    </row>
    <row r="715" spans="1:7" ht="20.25" x14ac:dyDescent="0.3">
      <c r="A715" s="103"/>
      <c r="C715" s="136"/>
      <c r="D715" s="136"/>
      <c r="E715" s="136"/>
      <c r="G715" s="66"/>
    </row>
    <row r="716" spans="1:7" ht="20.25" x14ac:dyDescent="0.3">
      <c r="A716" s="103"/>
      <c r="C716" s="136"/>
      <c r="D716" s="136"/>
      <c r="E716" s="136"/>
      <c r="G716" s="66"/>
    </row>
    <row r="717" spans="1:7" ht="20.25" x14ac:dyDescent="0.3">
      <c r="A717" s="103"/>
      <c r="C717" s="136"/>
      <c r="D717" s="136"/>
      <c r="E717" s="136"/>
      <c r="G717" s="66"/>
    </row>
    <row r="718" spans="1:7" ht="20.25" x14ac:dyDescent="0.3">
      <c r="A718" s="103"/>
      <c r="C718" s="136"/>
      <c r="D718" s="136"/>
      <c r="E718" s="136"/>
      <c r="G718" s="66"/>
    </row>
    <row r="719" spans="1:7" ht="20.25" x14ac:dyDescent="0.3">
      <c r="A719" s="103"/>
      <c r="C719" s="136"/>
      <c r="D719" s="136"/>
      <c r="E719" s="136"/>
      <c r="G719" s="66"/>
    </row>
    <row r="720" spans="1:7" ht="20.25" x14ac:dyDescent="0.3">
      <c r="A720" s="103"/>
      <c r="C720" s="136"/>
      <c r="D720" s="136"/>
      <c r="E720" s="136"/>
      <c r="G720" s="66"/>
    </row>
    <row r="721" spans="1:7" ht="20.25" x14ac:dyDescent="0.3">
      <c r="A721" s="103"/>
      <c r="C721" s="136"/>
      <c r="D721" s="136"/>
      <c r="E721" s="136"/>
      <c r="G721" s="66"/>
    </row>
    <row r="722" spans="1:7" ht="20.25" x14ac:dyDescent="0.3">
      <c r="A722" s="103"/>
      <c r="C722" s="136"/>
      <c r="D722" s="136"/>
      <c r="E722" s="136"/>
      <c r="G722" s="66"/>
    </row>
    <row r="723" spans="1:7" ht="20.25" x14ac:dyDescent="0.3">
      <c r="A723" s="103"/>
      <c r="C723" s="136"/>
      <c r="D723" s="136"/>
      <c r="E723" s="136"/>
      <c r="G723" s="66"/>
    </row>
    <row r="724" spans="1:7" ht="20.25" x14ac:dyDescent="0.3">
      <c r="A724" s="103"/>
      <c r="C724" s="136"/>
      <c r="D724" s="136"/>
      <c r="E724" s="136"/>
      <c r="G724" s="66"/>
    </row>
    <row r="725" spans="1:7" ht="20.25" x14ac:dyDescent="0.3">
      <c r="A725" s="103"/>
      <c r="C725" s="136"/>
      <c r="D725" s="136"/>
      <c r="E725" s="136"/>
      <c r="G725" s="66"/>
    </row>
    <row r="726" spans="1:7" ht="20.25" x14ac:dyDescent="0.3">
      <c r="A726" s="103"/>
      <c r="C726" s="136"/>
      <c r="D726" s="136"/>
      <c r="E726" s="136"/>
      <c r="G726" s="66"/>
    </row>
    <row r="727" spans="1:7" ht="20.25" x14ac:dyDescent="0.3">
      <c r="A727" s="103"/>
      <c r="C727" s="136"/>
      <c r="D727" s="136"/>
      <c r="E727" s="136"/>
      <c r="G727" s="66"/>
    </row>
    <row r="728" spans="1:7" ht="20.25" x14ac:dyDescent="0.3">
      <c r="A728" s="103"/>
      <c r="C728" s="136"/>
      <c r="D728" s="136"/>
      <c r="E728" s="136"/>
      <c r="G728" s="66"/>
    </row>
    <row r="729" spans="1:7" ht="20.25" x14ac:dyDescent="0.3">
      <c r="A729" s="103"/>
      <c r="C729" s="136"/>
      <c r="D729" s="136"/>
      <c r="E729" s="136"/>
      <c r="G729" s="66"/>
    </row>
    <row r="730" spans="1:7" ht="20.25" x14ac:dyDescent="0.3">
      <c r="A730" s="103"/>
      <c r="C730" s="136"/>
      <c r="D730" s="136"/>
      <c r="E730" s="136"/>
      <c r="G730" s="66"/>
    </row>
    <row r="731" spans="1:7" ht="20.25" x14ac:dyDescent="0.3">
      <c r="A731" s="103"/>
      <c r="C731" s="136"/>
      <c r="D731" s="136"/>
      <c r="E731" s="136"/>
      <c r="G731" s="66"/>
    </row>
    <row r="732" spans="1:7" ht="20.25" x14ac:dyDescent="0.3">
      <c r="A732" s="103"/>
      <c r="C732" s="136"/>
      <c r="D732" s="136"/>
      <c r="E732" s="136"/>
      <c r="G732" s="66"/>
    </row>
    <row r="733" spans="1:7" ht="20.25" x14ac:dyDescent="0.3">
      <c r="A733" s="103"/>
      <c r="C733" s="136"/>
      <c r="D733" s="136"/>
      <c r="E733" s="136"/>
      <c r="G733" s="66"/>
    </row>
    <row r="734" spans="1:7" ht="20.25" x14ac:dyDescent="0.3">
      <c r="A734" s="103"/>
      <c r="C734" s="136"/>
      <c r="D734" s="136"/>
      <c r="E734" s="136"/>
      <c r="G734" s="66"/>
    </row>
    <row r="735" spans="1:7" ht="20.25" x14ac:dyDescent="0.3">
      <c r="A735" s="103"/>
      <c r="C735" s="136"/>
      <c r="D735" s="136"/>
      <c r="E735" s="136"/>
      <c r="G735" s="66"/>
    </row>
    <row r="736" spans="1:7" ht="20.25" x14ac:dyDescent="0.3">
      <c r="A736" s="103"/>
      <c r="C736" s="136"/>
      <c r="D736" s="136"/>
      <c r="E736" s="136"/>
      <c r="G736" s="66"/>
    </row>
    <row r="737" spans="1:7" ht="20.25" x14ac:dyDescent="0.3">
      <c r="A737" s="103"/>
      <c r="C737" s="136"/>
      <c r="D737" s="136"/>
      <c r="E737" s="136"/>
      <c r="G737" s="66"/>
    </row>
    <row r="738" spans="1:7" ht="20.25" x14ac:dyDescent="0.3">
      <c r="A738" s="103"/>
      <c r="C738" s="136"/>
      <c r="D738" s="136"/>
      <c r="E738" s="136"/>
      <c r="G738" s="66"/>
    </row>
    <row r="739" spans="1:7" ht="20.25" x14ac:dyDescent="0.3">
      <c r="A739" s="103"/>
      <c r="C739" s="136"/>
      <c r="D739" s="136"/>
      <c r="E739" s="136"/>
      <c r="G739" s="66"/>
    </row>
    <row r="740" spans="1:7" ht="20.25" x14ac:dyDescent="0.3">
      <c r="A740" s="103"/>
      <c r="C740" s="136"/>
      <c r="D740" s="136"/>
      <c r="E740" s="136"/>
      <c r="G740" s="66"/>
    </row>
    <row r="741" spans="1:7" ht="20.25" x14ac:dyDescent="0.3">
      <c r="A741" s="103"/>
      <c r="C741" s="136"/>
      <c r="D741" s="136"/>
      <c r="E741" s="136"/>
      <c r="G741" s="66"/>
    </row>
    <row r="742" spans="1:7" ht="20.25" x14ac:dyDescent="0.3">
      <c r="A742" s="103"/>
      <c r="C742" s="136"/>
      <c r="D742" s="136"/>
      <c r="E742" s="136"/>
      <c r="G742" s="66"/>
    </row>
    <row r="743" spans="1:7" ht="20.25" x14ac:dyDescent="0.3">
      <c r="A743" s="103"/>
      <c r="C743" s="136"/>
      <c r="D743" s="136"/>
      <c r="E743" s="136"/>
      <c r="G743" s="66"/>
    </row>
    <row r="744" spans="1:7" ht="20.25" x14ac:dyDescent="0.3">
      <c r="A744" s="103"/>
      <c r="C744" s="136"/>
      <c r="D744" s="136"/>
      <c r="E744" s="136"/>
      <c r="G744" s="66"/>
    </row>
    <row r="745" spans="1:7" ht="20.25" x14ac:dyDescent="0.3">
      <c r="A745" s="103"/>
      <c r="C745" s="136"/>
      <c r="D745" s="136"/>
      <c r="E745" s="136"/>
      <c r="G745" s="66"/>
    </row>
    <row r="746" spans="1:7" ht="20.25" x14ac:dyDescent="0.3">
      <c r="A746" s="103"/>
      <c r="C746" s="136"/>
      <c r="D746" s="136"/>
      <c r="E746" s="136"/>
      <c r="G746" s="66"/>
    </row>
    <row r="747" spans="1:7" ht="20.25" x14ac:dyDescent="0.3">
      <c r="A747" s="103"/>
      <c r="C747" s="136"/>
      <c r="D747" s="136"/>
      <c r="E747" s="136"/>
      <c r="G747" s="66"/>
    </row>
    <row r="748" spans="1:7" ht="20.25" x14ac:dyDescent="0.3">
      <c r="A748" s="103"/>
      <c r="C748" s="136"/>
      <c r="D748" s="136"/>
      <c r="E748" s="136"/>
      <c r="G748" s="66"/>
    </row>
    <row r="749" spans="1:7" ht="20.25" x14ac:dyDescent="0.3">
      <c r="C749" s="136"/>
      <c r="D749" s="136"/>
      <c r="E749" s="136"/>
      <c r="G749" s="66"/>
    </row>
    <row r="750" spans="1:7" ht="20.25" x14ac:dyDescent="0.3">
      <c r="C750" s="136"/>
      <c r="D750" s="136"/>
      <c r="E750" s="136"/>
      <c r="G750" s="66"/>
    </row>
    <row r="751" spans="1:7" ht="20.25" x14ac:dyDescent="0.3">
      <c r="C751" s="136"/>
      <c r="D751" s="136"/>
      <c r="E751" s="136"/>
      <c r="G751" s="66"/>
    </row>
    <row r="752" spans="1:7" ht="20.25" x14ac:dyDescent="0.3">
      <c r="C752" s="136"/>
      <c r="D752" s="136"/>
      <c r="E752" s="136"/>
      <c r="G752" s="66"/>
    </row>
    <row r="753" spans="3:7" ht="20.25" x14ac:dyDescent="0.3">
      <c r="C753" s="136"/>
      <c r="D753" s="136"/>
      <c r="E753" s="136"/>
      <c r="G753" s="66"/>
    </row>
    <row r="754" spans="3:7" ht="20.25" x14ac:dyDescent="0.3">
      <c r="C754" s="136"/>
      <c r="D754" s="136"/>
      <c r="E754" s="136"/>
      <c r="G754" s="66"/>
    </row>
    <row r="755" spans="3:7" ht="20.25" x14ac:dyDescent="0.3">
      <c r="C755" s="136"/>
      <c r="D755" s="136"/>
      <c r="E755" s="136"/>
      <c r="G755" s="66"/>
    </row>
    <row r="756" spans="3:7" ht="20.25" x14ac:dyDescent="0.3">
      <c r="C756" s="136"/>
      <c r="D756" s="136"/>
      <c r="E756" s="136"/>
      <c r="G756" s="66"/>
    </row>
    <row r="757" spans="3:7" ht="20.25" x14ac:dyDescent="0.3">
      <c r="C757" s="136"/>
      <c r="D757" s="136"/>
      <c r="E757" s="136"/>
      <c r="G757" s="66"/>
    </row>
    <row r="758" spans="3:7" ht="20.25" x14ac:dyDescent="0.3">
      <c r="C758" s="136"/>
      <c r="D758" s="136"/>
      <c r="E758" s="136"/>
      <c r="G758" s="66"/>
    </row>
    <row r="759" spans="3:7" ht="20.25" x14ac:dyDescent="0.3">
      <c r="C759" s="136"/>
      <c r="D759" s="136"/>
      <c r="E759" s="136"/>
      <c r="G759" s="66"/>
    </row>
    <row r="760" spans="3:7" ht="20.25" x14ac:dyDescent="0.3">
      <c r="C760" s="136"/>
      <c r="D760" s="136"/>
      <c r="E760" s="136"/>
      <c r="G760" s="66"/>
    </row>
    <row r="761" spans="3:7" ht="20.25" x14ac:dyDescent="0.3">
      <c r="C761" s="136"/>
      <c r="D761" s="136"/>
      <c r="E761" s="136"/>
      <c r="G761" s="66"/>
    </row>
    <row r="762" spans="3:7" ht="20.25" x14ac:dyDescent="0.3">
      <c r="C762" s="136"/>
      <c r="D762" s="136"/>
      <c r="E762" s="136"/>
      <c r="G762" s="66"/>
    </row>
    <row r="763" spans="3:7" ht="20.25" x14ac:dyDescent="0.3">
      <c r="C763" s="136"/>
      <c r="D763" s="136"/>
      <c r="E763" s="136"/>
      <c r="G763" s="66"/>
    </row>
    <row r="764" spans="3:7" ht="20.25" x14ac:dyDescent="0.3">
      <c r="C764" s="136"/>
      <c r="D764" s="136"/>
      <c r="E764" s="136"/>
      <c r="G764" s="66"/>
    </row>
    <row r="765" spans="3:7" ht="20.25" x14ac:dyDescent="0.3">
      <c r="C765" s="136"/>
      <c r="D765" s="136"/>
      <c r="E765" s="136"/>
      <c r="G765" s="66"/>
    </row>
    <row r="766" spans="3:7" ht="20.25" x14ac:dyDescent="0.3">
      <c r="C766" s="136"/>
      <c r="D766" s="136"/>
      <c r="E766" s="136"/>
      <c r="G766" s="66"/>
    </row>
    <row r="767" spans="3:7" ht="20.25" x14ac:dyDescent="0.3">
      <c r="C767" s="136"/>
      <c r="D767" s="136"/>
      <c r="E767" s="136"/>
      <c r="G767" s="66"/>
    </row>
    <row r="768" spans="3:7" ht="20.25" x14ac:dyDescent="0.3">
      <c r="C768" s="136"/>
      <c r="D768" s="136"/>
      <c r="E768" s="136"/>
      <c r="G768" s="66"/>
    </row>
    <row r="769" spans="3:7" ht="20.25" x14ac:dyDescent="0.3">
      <c r="C769" s="136"/>
      <c r="D769" s="136"/>
      <c r="E769" s="136"/>
      <c r="G769" s="66"/>
    </row>
    <row r="770" spans="3:7" ht="20.25" x14ac:dyDescent="0.3">
      <c r="C770" s="136"/>
      <c r="D770" s="136"/>
      <c r="E770" s="136"/>
      <c r="G770" s="66"/>
    </row>
    <row r="771" spans="3:7" ht="20.25" x14ac:dyDescent="0.3">
      <c r="C771" s="136"/>
      <c r="D771" s="136"/>
      <c r="E771" s="136"/>
      <c r="G771" s="66"/>
    </row>
    <row r="772" spans="3:7" ht="20.25" x14ac:dyDescent="0.3">
      <c r="C772" s="136"/>
      <c r="D772" s="136"/>
      <c r="E772" s="136"/>
      <c r="G772" s="66"/>
    </row>
    <row r="773" spans="3:7" ht="20.25" x14ac:dyDescent="0.3">
      <c r="C773" s="136"/>
      <c r="D773" s="136"/>
      <c r="E773" s="136"/>
      <c r="G773" s="66"/>
    </row>
    <row r="774" spans="3:7" ht="20.25" x14ac:dyDescent="0.3">
      <c r="C774" s="136"/>
      <c r="D774" s="136"/>
      <c r="E774" s="136"/>
      <c r="G774" s="66"/>
    </row>
    <row r="775" spans="3:7" ht="20.25" x14ac:dyDescent="0.3">
      <c r="C775" s="136"/>
      <c r="D775" s="136"/>
      <c r="E775" s="136"/>
      <c r="G775" s="66"/>
    </row>
    <row r="776" spans="3:7" ht="20.25" x14ac:dyDescent="0.3">
      <c r="C776" s="136"/>
      <c r="D776" s="136"/>
      <c r="E776" s="136"/>
      <c r="G776" s="66"/>
    </row>
    <row r="777" spans="3:7" ht="20.25" x14ac:dyDescent="0.3">
      <c r="C777" s="136"/>
      <c r="D777" s="136"/>
      <c r="E777" s="136"/>
      <c r="G777" s="66"/>
    </row>
    <row r="778" spans="3:7" ht="20.25" x14ac:dyDescent="0.3">
      <c r="C778" s="136"/>
      <c r="D778" s="136"/>
      <c r="E778" s="136"/>
      <c r="G778" s="66"/>
    </row>
    <row r="779" spans="3:7" ht="20.25" x14ac:dyDescent="0.3">
      <c r="C779" s="136"/>
      <c r="D779" s="136"/>
      <c r="E779" s="136"/>
      <c r="G779" s="66"/>
    </row>
    <row r="780" spans="3:7" ht="20.25" x14ac:dyDescent="0.3">
      <c r="C780" s="136"/>
      <c r="D780" s="136"/>
      <c r="E780" s="136"/>
      <c r="G780" s="66"/>
    </row>
    <row r="781" spans="3:7" ht="20.25" x14ac:dyDescent="0.3">
      <c r="C781" s="136"/>
      <c r="D781" s="136"/>
      <c r="E781" s="136"/>
      <c r="G781" s="66"/>
    </row>
    <row r="782" spans="3:7" ht="20.25" x14ac:dyDescent="0.3">
      <c r="C782" s="136"/>
      <c r="D782" s="136"/>
      <c r="E782" s="136"/>
      <c r="G782" s="66"/>
    </row>
    <row r="783" spans="3:7" ht="20.25" x14ac:dyDescent="0.3">
      <c r="C783" s="136"/>
      <c r="D783" s="136"/>
      <c r="E783" s="136"/>
      <c r="G783" s="66"/>
    </row>
    <row r="784" spans="3:7" ht="20.25" x14ac:dyDescent="0.3">
      <c r="C784" s="136"/>
      <c r="D784" s="136"/>
      <c r="E784" s="136"/>
      <c r="G784" s="66"/>
    </row>
    <row r="785" spans="3:7" ht="20.25" x14ac:dyDescent="0.3">
      <c r="C785" s="136"/>
      <c r="D785" s="136"/>
      <c r="E785" s="136"/>
      <c r="G785" s="66"/>
    </row>
    <row r="786" spans="3:7" ht="20.25" x14ac:dyDescent="0.3">
      <c r="C786" s="136"/>
      <c r="D786" s="136"/>
      <c r="E786" s="136"/>
      <c r="G786" s="66"/>
    </row>
    <row r="787" spans="3:7" ht="20.25" x14ac:dyDescent="0.3">
      <c r="C787" s="136"/>
      <c r="D787" s="136"/>
      <c r="E787" s="136"/>
      <c r="G787" s="66"/>
    </row>
    <row r="788" spans="3:7" ht="20.25" x14ac:dyDescent="0.3">
      <c r="C788" s="136"/>
      <c r="D788" s="136"/>
      <c r="E788" s="136"/>
      <c r="G788" s="66"/>
    </row>
    <row r="789" spans="3:7" ht="20.25" x14ac:dyDescent="0.3">
      <c r="C789" s="136"/>
      <c r="D789" s="136"/>
      <c r="E789" s="136"/>
      <c r="G789" s="66"/>
    </row>
    <row r="790" spans="3:7" ht="20.25" x14ac:dyDescent="0.3">
      <c r="C790" s="136"/>
      <c r="D790" s="136"/>
      <c r="E790" s="136"/>
      <c r="G790" s="66"/>
    </row>
    <row r="791" spans="3:7" ht="20.25" x14ac:dyDescent="0.3">
      <c r="C791" s="136"/>
      <c r="D791" s="136"/>
      <c r="E791" s="136"/>
      <c r="G791" s="66"/>
    </row>
    <row r="792" spans="3:7" ht="20.25" x14ac:dyDescent="0.3">
      <c r="C792" s="136"/>
      <c r="D792" s="136"/>
      <c r="E792" s="136"/>
      <c r="G792" s="66"/>
    </row>
    <row r="793" spans="3:7" ht="20.25" x14ac:dyDescent="0.3">
      <c r="C793" s="136"/>
      <c r="D793" s="136"/>
      <c r="E793" s="136"/>
      <c r="G793" s="66"/>
    </row>
    <row r="794" spans="3:7" ht="20.25" x14ac:dyDescent="0.3">
      <c r="C794" s="136"/>
      <c r="D794" s="136"/>
      <c r="E794" s="136"/>
      <c r="G794" s="66"/>
    </row>
    <row r="795" spans="3:7" ht="20.25" x14ac:dyDescent="0.3">
      <c r="C795" s="136"/>
      <c r="D795" s="136"/>
      <c r="E795" s="136"/>
      <c r="G795" s="66"/>
    </row>
    <row r="796" spans="3:7" ht="20.25" x14ac:dyDescent="0.3">
      <c r="C796" s="136"/>
      <c r="D796" s="136"/>
      <c r="E796" s="136"/>
      <c r="G796" s="66"/>
    </row>
    <row r="797" spans="3:7" ht="20.25" x14ac:dyDescent="0.3">
      <c r="C797" s="136"/>
      <c r="D797" s="136"/>
      <c r="E797" s="136"/>
      <c r="G797" s="66"/>
    </row>
    <row r="798" spans="3:7" ht="20.25" x14ac:dyDescent="0.3">
      <c r="C798" s="136"/>
      <c r="D798" s="136"/>
      <c r="E798" s="136"/>
      <c r="G798" s="66"/>
    </row>
    <row r="799" spans="3:7" ht="20.25" x14ac:dyDescent="0.3">
      <c r="C799" s="136"/>
      <c r="D799" s="136"/>
      <c r="E799" s="136"/>
      <c r="G799" s="66"/>
    </row>
    <row r="800" spans="3:7" ht="20.25" x14ac:dyDescent="0.3">
      <c r="C800" s="136"/>
      <c r="D800" s="136"/>
      <c r="E800" s="136"/>
      <c r="G800" s="66"/>
    </row>
    <row r="801" spans="3:7" ht="20.25" x14ac:dyDescent="0.3">
      <c r="C801" s="136"/>
      <c r="D801" s="136"/>
      <c r="E801" s="136"/>
      <c r="G801" s="66"/>
    </row>
    <row r="802" spans="3:7" ht="20.25" x14ac:dyDescent="0.3">
      <c r="C802" s="136"/>
      <c r="D802" s="136"/>
      <c r="E802" s="136"/>
      <c r="G802" s="66"/>
    </row>
    <row r="803" spans="3:7" x14ac:dyDescent="0.3">
      <c r="C803" s="136"/>
      <c r="D803" s="136"/>
      <c r="E803" s="136"/>
    </row>
    <row r="804" spans="3:7" x14ac:dyDescent="0.3">
      <c r="C804" s="136"/>
      <c r="D804" s="136"/>
      <c r="E804" s="136"/>
    </row>
    <row r="805" spans="3:7" x14ac:dyDescent="0.3">
      <c r="C805" s="136"/>
      <c r="D805" s="136"/>
      <c r="E805" s="136"/>
    </row>
    <row r="806" spans="3:7" x14ac:dyDescent="0.3">
      <c r="C806" s="136"/>
      <c r="D806" s="136"/>
      <c r="E806" s="136"/>
    </row>
    <row r="807" spans="3:7" x14ac:dyDescent="0.3">
      <c r="D807" s="136"/>
    </row>
  </sheetData>
  <mergeCells count="2">
    <mergeCell ref="A1:E1"/>
    <mergeCell ref="B2:E2"/>
  </mergeCells>
  <pageMargins left="0.39370078740157483" right="0.19685039370078741" top="0.47244094488188981" bottom="0.47244094488188981" header="0.23622047244094491" footer="0.51181102362204722"/>
  <pageSetup paperSize="9" scale="67" fitToHeight="34" orientation="portrait"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Доходы.</vt:lpstr>
      <vt:lpstr>Доходы.!Заголовки_для_печати</vt:lpstr>
      <vt:lpstr>Доходы.!Область_печати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2021-04-09T11:22:32Z</dcterms:created>
  <dcterms:modified xsi:type="dcterms:W3CDTF">2021-04-09T11:22:45Z</dcterms:modified>
</cp:coreProperties>
</file>